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Budget Template\"/>
    </mc:Choice>
  </mc:AlternateContent>
  <bookViews>
    <workbookView xWindow="0" yWindow="0" windowWidth="19200" windowHeight="8235"/>
  </bookViews>
  <sheets>
    <sheet name="Expense" sheetId="1" r:id="rId1"/>
    <sheet name="Debt" sheetId="2" r:id="rId2"/>
  </sheets>
  <definedNames>
    <definedName name="debt_area">Debt!$A$3:$J$9</definedName>
    <definedName name="debt_interest">Debt!$C$3:$C$9</definedName>
    <definedName name="debt_maxrepayment">Debt!$D$10</definedName>
    <definedName name="debt_minpayment">Debt!$H$3:$H$9</definedName>
    <definedName name="debt_name">Debt!$A$3:$A$9</definedName>
    <definedName name="debt_owing">Debt!$B$3:$B$9</definedName>
    <definedName name="debt_payment">Debt!$D$3:$D$9</definedName>
    <definedName name="debt_plan_start">Debt!$A$14</definedName>
    <definedName name="debt_repay_summary">Debt!$A$28</definedName>
    <definedName name="debt_termsperyear">Debt!$F$3:$F$9</definedName>
    <definedName name="debt_total">Debt!$A$10:$J$10</definedName>
  </definedNames>
  <calcPr calcId="152511"/>
</workbook>
</file>

<file path=xl/calcChain.xml><?xml version="1.0" encoding="utf-8"?>
<calcChain xmlns="http://schemas.openxmlformats.org/spreadsheetml/2006/main">
  <c r="IT19" i="2" l="1"/>
  <c r="IS19" i="2"/>
  <c r="IR19" i="2"/>
  <c r="IO19" i="2"/>
  <c r="IN19" i="2"/>
  <c r="IM19" i="2"/>
  <c r="IJ19" i="2"/>
  <c r="II19" i="2"/>
  <c r="IH19" i="2"/>
  <c r="IE19" i="2"/>
  <c r="ID19" i="2"/>
  <c r="IC19" i="2"/>
  <c r="HZ19" i="2"/>
  <c r="HY19" i="2"/>
  <c r="HX19" i="2"/>
  <c r="HU19" i="2"/>
  <c r="HT19" i="2"/>
  <c r="HS19" i="2"/>
  <c r="HP19" i="2"/>
  <c r="HO19" i="2"/>
  <c r="HN19" i="2"/>
  <c r="HK19" i="2"/>
  <c r="HJ19" i="2"/>
  <c r="HI19" i="2"/>
  <c r="HF19" i="2"/>
  <c r="HE19" i="2"/>
  <c r="HD19" i="2"/>
  <c r="HA19" i="2"/>
  <c r="GZ19" i="2"/>
  <c r="GY19" i="2"/>
  <c r="GV19" i="2"/>
  <c r="GU19" i="2"/>
  <c r="GT19" i="2"/>
  <c r="GQ19" i="2"/>
  <c r="GP19" i="2"/>
  <c r="GO19" i="2"/>
  <c r="GL19" i="2"/>
  <c r="GK19" i="2"/>
  <c r="GJ19" i="2"/>
  <c r="GG19" i="2"/>
  <c r="GF19" i="2"/>
  <c r="GE19" i="2"/>
  <c r="GB19" i="2"/>
  <c r="GA19" i="2"/>
  <c r="FZ19" i="2"/>
  <c r="FW19" i="2"/>
  <c r="FV19" i="2"/>
  <c r="FU19" i="2"/>
  <c r="FR19" i="2"/>
  <c r="FQ19" i="2"/>
  <c r="FP19" i="2"/>
  <c r="FM19" i="2"/>
  <c r="FL19" i="2"/>
  <c r="FK19" i="2"/>
  <c r="FH19" i="2"/>
  <c r="FG19" i="2"/>
  <c r="FF19" i="2"/>
  <c r="FC19" i="2"/>
  <c r="FB19" i="2"/>
  <c r="FA19" i="2"/>
  <c r="EX19" i="2"/>
  <c r="EW19" i="2"/>
  <c r="EV19" i="2"/>
  <c r="ES19" i="2"/>
  <c r="ER19" i="2"/>
  <c r="EQ19" i="2"/>
  <c r="EN19" i="2"/>
  <c r="EM19" i="2"/>
  <c r="EL19" i="2"/>
  <c r="EI19" i="2"/>
  <c r="EH19" i="2"/>
  <c r="EG19" i="2"/>
  <c r="ED19" i="2"/>
  <c r="EC19" i="2"/>
  <c r="EB19" i="2"/>
  <c r="DY19" i="2"/>
  <c r="DX19" i="2"/>
  <c r="DW19" i="2"/>
  <c r="DT19" i="2"/>
  <c r="DS19" i="2"/>
  <c r="DR19" i="2"/>
  <c r="DO19" i="2"/>
  <c r="DN19" i="2"/>
  <c r="DM19" i="2"/>
  <c r="DJ19" i="2"/>
  <c r="DI19" i="2"/>
  <c r="DH19" i="2"/>
  <c r="DE19" i="2"/>
  <c r="DD19" i="2"/>
  <c r="DC19" i="2"/>
  <c r="CZ19" i="2"/>
  <c r="CY19" i="2"/>
  <c r="CX19" i="2"/>
  <c r="CU19" i="2"/>
  <c r="CT19" i="2"/>
  <c r="CS19" i="2"/>
  <c r="CP19" i="2"/>
  <c r="CO19" i="2"/>
  <c r="CN19" i="2"/>
  <c r="CK19" i="2"/>
  <c r="CJ19" i="2"/>
  <c r="CI19" i="2"/>
  <c r="CF19" i="2"/>
  <c r="CE19" i="2"/>
  <c r="CD19" i="2"/>
  <c r="CA19" i="2"/>
  <c r="BZ19" i="2"/>
  <c r="BY19" i="2"/>
  <c r="BV19" i="2"/>
  <c r="BU19" i="2"/>
  <c r="BT19" i="2"/>
  <c r="BQ19" i="2"/>
  <c r="BP19" i="2"/>
  <c r="BO19" i="2"/>
  <c r="BL19" i="2"/>
  <c r="BK19" i="2"/>
  <c r="BJ19" i="2"/>
  <c r="BG19" i="2"/>
  <c r="BF19" i="2"/>
  <c r="BE19" i="2"/>
  <c r="BB19" i="2"/>
  <c r="BA19" i="2"/>
  <c r="AZ19" i="2"/>
  <c r="AW19" i="2"/>
  <c r="AV19" i="2"/>
  <c r="AU19" i="2"/>
  <c r="AR19" i="2"/>
  <c r="AQ19" i="2"/>
  <c r="AP19" i="2"/>
  <c r="AM19" i="2"/>
  <c r="AL19" i="2"/>
  <c r="AK19" i="2"/>
  <c r="AH19" i="2"/>
  <c r="AG19" i="2"/>
  <c r="AF19" i="2"/>
  <c r="AC19" i="2"/>
  <c r="AB19" i="2"/>
  <c r="AA19" i="2"/>
  <c r="H10" i="2"/>
  <c r="C10" i="2"/>
  <c r="B10" i="2"/>
  <c r="E9" i="2"/>
  <c r="D9" i="2"/>
  <c r="J9" i="2" s="1"/>
  <c r="A9" i="2"/>
  <c r="G8" i="2"/>
  <c r="E8" i="2"/>
  <c r="D8" i="2"/>
  <c r="J8" i="2" s="1"/>
  <c r="A8" i="2"/>
  <c r="J7" i="2"/>
  <c r="G7" i="2"/>
  <c r="E7" i="2"/>
  <c r="D7" i="2"/>
  <c r="A7" i="2"/>
  <c r="E6" i="2"/>
  <c r="D6" i="2"/>
  <c r="G6" i="2" s="1"/>
  <c r="A6" i="2"/>
  <c r="E5" i="2"/>
  <c r="D5" i="2"/>
  <c r="J5" i="2" s="1"/>
  <c r="A5" i="2"/>
  <c r="G4" i="2"/>
  <c r="E4" i="2"/>
  <c r="D4" i="2"/>
  <c r="J4" i="2" s="1"/>
  <c r="A4" i="2"/>
  <c r="J3" i="2"/>
  <c r="J10" i="2" s="1"/>
  <c r="G3" i="2"/>
  <c r="G10" i="2" s="1"/>
  <c r="E3" i="2"/>
  <c r="D3" i="2"/>
  <c r="D10" i="2" s="1"/>
  <c r="A3" i="2"/>
  <c r="I88" i="1"/>
  <c r="J88" i="1" s="1"/>
  <c r="K87" i="1"/>
  <c r="J87" i="1"/>
  <c r="J86" i="1"/>
  <c r="K85" i="1"/>
  <c r="J85" i="1"/>
  <c r="J84" i="1"/>
  <c r="K83" i="1"/>
  <c r="J83" i="1"/>
  <c r="J82" i="1"/>
  <c r="K81" i="1"/>
  <c r="J81" i="1"/>
  <c r="J80" i="1"/>
  <c r="K79" i="1"/>
  <c r="J79" i="1"/>
  <c r="J78" i="1"/>
  <c r="K77" i="1"/>
  <c r="J77" i="1"/>
  <c r="J76" i="1"/>
  <c r="K75" i="1"/>
  <c r="J75" i="1"/>
  <c r="J74" i="1"/>
  <c r="K73" i="1"/>
  <c r="J73" i="1"/>
  <c r="J72" i="1"/>
  <c r="K71" i="1"/>
  <c r="J71" i="1"/>
  <c r="J70" i="1"/>
  <c r="B70" i="1"/>
  <c r="K69" i="1"/>
  <c r="J69" i="1"/>
  <c r="C69" i="1"/>
  <c r="C68" i="1"/>
  <c r="K67" i="1"/>
  <c r="J67" i="1"/>
  <c r="C67" i="1"/>
  <c r="J66" i="1"/>
  <c r="D66" i="1"/>
  <c r="C66" i="1"/>
  <c r="J65" i="1"/>
  <c r="E65" i="1"/>
  <c r="C65" i="1"/>
  <c r="J64" i="1"/>
  <c r="C64" i="1"/>
  <c r="E63" i="1"/>
  <c r="E70" i="1" s="1"/>
  <c r="C63" i="1"/>
  <c r="C70" i="1" s="1"/>
  <c r="J62" i="1"/>
  <c r="J61" i="1"/>
  <c r="J60" i="1"/>
  <c r="J59" i="1"/>
  <c r="J58" i="1"/>
  <c r="J57" i="1"/>
  <c r="J56" i="1"/>
  <c r="J55" i="1"/>
  <c r="D55" i="1"/>
  <c r="C55" i="1"/>
  <c r="J54" i="1"/>
  <c r="E54" i="1"/>
  <c r="C54" i="1"/>
  <c r="J53" i="1"/>
  <c r="C53" i="1"/>
  <c r="K52" i="1"/>
  <c r="J52" i="1"/>
  <c r="C52" i="1"/>
  <c r="J51" i="1"/>
  <c r="D51" i="1"/>
  <c r="C51" i="1"/>
  <c r="J50" i="1"/>
  <c r="E50" i="1"/>
  <c r="C50" i="1"/>
  <c r="J49" i="1"/>
  <c r="C49" i="1"/>
  <c r="K48" i="1"/>
  <c r="J48" i="1"/>
  <c r="C48" i="1"/>
  <c r="J47" i="1"/>
  <c r="D47" i="1"/>
  <c r="C47" i="1"/>
  <c r="J46" i="1"/>
  <c r="E46" i="1"/>
  <c r="C46" i="1"/>
  <c r="J45" i="1"/>
  <c r="C45" i="1"/>
  <c r="K44" i="1"/>
  <c r="J44" i="1"/>
  <c r="C44" i="1"/>
  <c r="J43" i="1"/>
  <c r="D43" i="1"/>
  <c r="C43" i="1"/>
  <c r="J42" i="1"/>
  <c r="E42" i="1"/>
  <c r="C42" i="1"/>
  <c r="J41" i="1"/>
  <c r="C41" i="1"/>
  <c r="K40" i="1"/>
  <c r="J40" i="1"/>
  <c r="C40" i="1"/>
  <c r="J39" i="1"/>
  <c r="D39" i="1"/>
  <c r="C39" i="1"/>
  <c r="J38" i="1"/>
  <c r="E38" i="1"/>
  <c r="B38" i="1"/>
  <c r="C38" i="1" s="1"/>
  <c r="K37" i="1"/>
  <c r="J37" i="1"/>
  <c r="C37" i="1"/>
  <c r="J36" i="1"/>
  <c r="D36" i="1"/>
  <c r="C36" i="1"/>
  <c r="J35" i="1"/>
  <c r="E35" i="1"/>
  <c r="C35" i="1"/>
  <c r="J34" i="1"/>
  <c r="C34" i="1"/>
  <c r="E33" i="1"/>
  <c r="C33" i="1"/>
  <c r="J32" i="1"/>
  <c r="C32" i="1"/>
  <c r="E31" i="1"/>
  <c r="C31" i="1"/>
  <c r="B30" i="1"/>
  <c r="K86" i="1" s="1"/>
  <c r="E27" i="1"/>
  <c r="C27" i="1"/>
  <c r="D26" i="1"/>
  <c r="C26" i="1"/>
  <c r="I25" i="1"/>
  <c r="J25" i="1" s="1"/>
  <c r="E25" i="1"/>
  <c r="C25" i="1"/>
  <c r="K24" i="1"/>
  <c r="J24" i="1"/>
  <c r="I24" i="1"/>
  <c r="D24" i="1"/>
  <c r="C24" i="1"/>
  <c r="I23" i="1"/>
  <c r="J23" i="1" s="1"/>
  <c r="E23" i="1"/>
  <c r="C23" i="1"/>
  <c r="E22" i="1"/>
  <c r="D22" i="1"/>
  <c r="C22" i="1"/>
  <c r="D21" i="1"/>
  <c r="C21" i="1"/>
  <c r="C20" i="1"/>
  <c r="E19" i="1"/>
  <c r="C19" i="1"/>
  <c r="E18" i="1"/>
  <c r="D18" i="1"/>
  <c r="C18" i="1"/>
  <c r="D17" i="1"/>
  <c r="C17" i="1"/>
  <c r="E16" i="1"/>
  <c r="C16" i="1"/>
  <c r="K15" i="1"/>
  <c r="J15" i="1"/>
  <c r="I15" i="1"/>
  <c r="D15" i="1"/>
  <c r="C15" i="1"/>
  <c r="I14" i="1"/>
  <c r="J14" i="1" s="1"/>
  <c r="E14" i="1"/>
  <c r="C14" i="1"/>
  <c r="K13" i="1"/>
  <c r="J13" i="1"/>
  <c r="I13" i="1"/>
  <c r="D13" i="1"/>
  <c r="C13" i="1"/>
  <c r="I12" i="1"/>
  <c r="J12" i="1" s="1"/>
  <c r="E12" i="1"/>
  <c r="D12" i="1"/>
  <c r="C12" i="1"/>
  <c r="K11" i="1"/>
  <c r="J11" i="1"/>
  <c r="I11" i="1"/>
  <c r="D11" i="1"/>
  <c r="C11" i="1"/>
  <c r="I10" i="1"/>
  <c r="J10" i="1" s="1"/>
  <c r="E10" i="1"/>
  <c r="D10" i="1"/>
  <c r="C10" i="1"/>
  <c r="E9" i="1"/>
  <c r="D9" i="1"/>
  <c r="C9" i="1"/>
  <c r="B8" i="1"/>
  <c r="D20" i="1" s="1"/>
  <c r="F5" i="1"/>
  <c r="D5" i="1"/>
  <c r="C5" i="1"/>
  <c r="B5" i="1"/>
  <c r="E69" i="1" s="1"/>
  <c r="I4" i="1"/>
  <c r="K4" i="1" s="1"/>
  <c r="F4" i="1"/>
  <c r="C4" i="1"/>
  <c r="K3" i="1"/>
  <c r="K5" i="1" s="1"/>
  <c r="J3" i="1"/>
  <c r="I3" i="1"/>
  <c r="F3" i="1"/>
  <c r="E3" i="1"/>
  <c r="E5" i="1" s="1"/>
  <c r="C3" i="1"/>
  <c r="K10" i="1" l="1"/>
  <c r="K16" i="1" s="1"/>
  <c r="K12" i="1"/>
  <c r="D14" i="1"/>
  <c r="K14" i="1"/>
  <c r="D16" i="1"/>
  <c r="D19" i="1"/>
  <c r="E20" i="1"/>
  <c r="D23" i="1"/>
  <c r="K23" i="1"/>
  <c r="K26" i="1" s="1"/>
  <c r="D25" i="1"/>
  <c r="K25" i="1"/>
  <c r="I26" i="1"/>
  <c r="J26" i="1" s="1"/>
  <c r="D27" i="1"/>
  <c r="D31" i="1"/>
  <c r="E32" i="1"/>
  <c r="D33" i="1"/>
  <c r="E34" i="1"/>
  <c r="D35" i="1"/>
  <c r="K36" i="1"/>
  <c r="D38" i="1"/>
  <c r="K39" i="1"/>
  <c r="E41" i="1"/>
  <c r="D42" i="1"/>
  <c r="K43" i="1"/>
  <c r="E45" i="1"/>
  <c r="D46" i="1"/>
  <c r="K47" i="1"/>
  <c r="E49" i="1"/>
  <c r="D50" i="1"/>
  <c r="K51" i="1"/>
  <c r="E53" i="1"/>
  <c r="D54" i="1"/>
  <c r="K55" i="1"/>
  <c r="K57" i="1"/>
  <c r="K59" i="1"/>
  <c r="K61" i="1"/>
  <c r="D63" i="1"/>
  <c r="D70" i="1" s="1"/>
  <c r="E64" i="1"/>
  <c r="D65" i="1"/>
  <c r="K66" i="1"/>
  <c r="E68" i="1"/>
  <c r="K88" i="1"/>
  <c r="J6" i="2"/>
  <c r="K34" i="1"/>
  <c r="E36" i="1"/>
  <c r="D37" i="1"/>
  <c r="E39" i="1"/>
  <c r="D40" i="1"/>
  <c r="K41" i="1"/>
  <c r="E43" i="1"/>
  <c r="D44" i="1"/>
  <c r="K45" i="1"/>
  <c r="E47" i="1"/>
  <c r="D48" i="1"/>
  <c r="K49" i="1"/>
  <c r="E51" i="1"/>
  <c r="D52" i="1"/>
  <c r="K53" i="1"/>
  <c r="E55" i="1"/>
  <c r="K56" i="1"/>
  <c r="K58" i="1"/>
  <c r="K60" i="1"/>
  <c r="K62" i="1"/>
  <c r="K64" i="1"/>
  <c r="E66" i="1"/>
  <c r="D67" i="1"/>
  <c r="D69" i="1"/>
  <c r="G5" i="2"/>
  <c r="G9" i="2"/>
  <c r="I5" i="1"/>
  <c r="J5" i="1" s="1"/>
  <c r="J4" i="1"/>
  <c r="K6" i="1"/>
  <c r="I16" i="1"/>
  <c r="J16" i="1" s="1"/>
  <c r="K32" i="1"/>
  <c r="E11" i="1"/>
  <c r="E13" i="1"/>
  <c r="E15" i="1"/>
  <c r="E17" i="1"/>
  <c r="E21" i="1"/>
  <c r="E24" i="1"/>
  <c r="E26" i="1"/>
  <c r="D32" i="1"/>
  <c r="D34" i="1"/>
  <c r="K35" i="1"/>
  <c r="E37" i="1"/>
  <c r="K38" i="1"/>
  <c r="E40" i="1"/>
  <c r="D41" i="1"/>
  <c r="K42" i="1"/>
  <c r="E44" i="1"/>
  <c r="D45" i="1"/>
  <c r="K46" i="1"/>
  <c r="E48" i="1"/>
  <c r="D49" i="1"/>
  <c r="K50" i="1"/>
  <c r="E52" i="1"/>
  <c r="D53" i="1"/>
  <c r="K54" i="1"/>
  <c r="D64" i="1"/>
  <c r="K65" i="1"/>
  <c r="E67" i="1"/>
  <c r="D68" i="1"/>
  <c r="K70" i="1"/>
  <c r="K72" i="1"/>
  <c r="K74" i="1"/>
  <c r="K76" i="1"/>
  <c r="K78" i="1"/>
  <c r="K80" i="1"/>
  <c r="K82" i="1"/>
  <c r="K84" i="1"/>
  <c r="I6" i="1" l="1"/>
  <c r="J6" i="1" s="1"/>
</calcChain>
</file>

<file path=xl/comments1.xml><?xml version="1.0" encoding="utf-8"?>
<comments xmlns="http://schemas.openxmlformats.org/spreadsheetml/2006/main">
  <authors>
    <author/>
  </authors>
  <commentList>
    <comment ref="A2" authorId="0" shapeId="0">
      <text>
        <r>
          <rPr>
            <sz val="10"/>
            <color rgb="FF000000"/>
            <rFont val="Arial"/>
          </rPr>
          <t>Put your average monthly salary/wage after taxes here.</t>
        </r>
      </text>
    </comment>
    <comment ref="H2" authorId="0" shapeId="0">
      <text>
        <r>
          <rPr>
            <sz val="10"/>
            <color rgb="FF000000"/>
            <rFont val="Arial"/>
          </rPr>
          <t>You want to try to account for all income.</t>
        </r>
      </text>
    </comment>
    <comment ref="A8" authorId="0" shapeId="0">
      <text>
        <r>
          <rPr>
            <sz val="10"/>
            <color rgb="FF000000"/>
            <rFont val="Arial"/>
          </rPr>
          <t>Fixed Expenses are unchangable, required monthly expences. For example condo fees, electricity.</t>
        </r>
      </text>
    </comment>
    <comment ref="A30" authorId="0" shapeId="0">
      <text>
        <r>
          <rPr>
            <sz val="10"/>
            <color rgb="FF000000"/>
            <rFont val="Arial"/>
          </rPr>
          <t>Variable Expenses are adjustable/optional monthly expences. For example: Restaurants, cell phones, sports fees, Gas money.</t>
        </r>
      </text>
    </comment>
    <comment ref="B33" authorId="0" shapeId="0">
      <text>
        <r>
          <rPr>
            <sz val="10"/>
            <color rgb="FF000000"/>
            <rFont val="Arial"/>
          </rPr>
          <t>Changed from 200/12 to 260/12
--Trevor.Jones.8 Wed Jul 20 2011 17:56:46 GMT-0600 (MDT)</t>
        </r>
      </text>
    </comment>
    <comment ref="B54" authorId="0" shapeId="0">
      <text>
        <r>
          <rPr>
            <sz val="10"/>
            <color rgb="FF000000"/>
            <rFont val="Arial"/>
          </rPr>
          <t>300 deducted by linode hosting
 --Trevor.Jones.8 Sun Feb 20 2011 11:42:17 GMT-0700 (Mountain Standard Time)</t>
        </r>
      </text>
    </comment>
    <comment ref="A62" authorId="0" shapeId="0">
      <text>
        <r>
          <rPr>
            <sz val="10"/>
            <color rgb="FF000000"/>
            <rFont val="Arial"/>
          </rPr>
          <t>List all debts you currently have and a monthly payment you can afford to put toward repayment each month. The total will be used as the maximum repayable amount on the "Debt" page.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B2" authorId="0" shapeId="0">
      <text>
        <r>
          <rPr>
            <sz val="10"/>
            <color rgb="FF000000"/>
            <rFont val="Arial"/>
          </rPr>
          <t xml:space="preserve">Put the Ammount Owing in this column
</t>
        </r>
      </text>
    </comment>
    <comment ref="H2" authorId="0" shapeId="0">
      <text>
        <r>
          <rPr>
            <sz val="10"/>
            <color rgb="FF000000"/>
            <rFont val="Arial"/>
          </rPr>
          <t xml:space="preserve">If your debt has minimum requirements put them here
</t>
        </r>
      </text>
    </comment>
  </commentList>
</comments>
</file>

<file path=xl/sharedStrings.xml><?xml version="1.0" encoding="utf-8"?>
<sst xmlns="http://schemas.openxmlformats.org/spreadsheetml/2006/main" count="516" uniqueCount="90">
  <si>
    <t xml:space="preserve">Income </t>
  </si>
  <si>
    <t>Monthly (net)</t>
  </si>
  <si>
    <t>Yearly Total (net)</t>
  </si>
  <si>
    <t>Monthly (Gross)</t>
  </si>
  <si>
    <t>Yearly Total (Gross)</t>
  </si>
  <si>
    <t>Tax %</t>
  </si>
  <si>
    <t>Expenses Summary</t>
  </si>
  <si>
    <t>Total</t>
  </si>
  <si>
    <t>Yearly Total</t>
  </si>
  <si>
    <t>Percent of Income</t>
  </si>
  <si>
    <t>Name 1</t>
  </si>
  <si>
    <t>Fixed</t>
  </si>
  <si>
    <t>Name 2</t>
  </si>
  <si>
    <t>Variable</t>
  </si>
  <si>
    <t>Total Income</t>
  </si>
  <si>
    <t>Unaccounted income</t>
  </si>
  <si>
    <t>Fixed Expenses (monthly)</t>
  </si>
  <si>
    <t>Percent of Expense</t>
  </si>
  <si>
    <t>Expenses Breakdown</t>
  </si>
  <si>
    <t>Mortgage</t>
  </si>
  <si>
    <t>Category</t>
  </si>
  <si>
    <t>Property Tax</t>
  </si>
  <si>
    <t>Housing</t>
  </si>
  <si>
    <t>Electricity</t>
  </si>
  <si>
    <t>Transportation</t>
  </si>
  <si>
    <t>Condo Fee</t>
  </si>
  <si>
    <t>Life</t>
  </si>
  <si>
    <t>Car Payment</t>
  </si>
  <si>
    <t>Debt Repayment</t>
  </si>
  <si>
    <t>Car Insurance</t>
  </si>
  <si>
    <t>Savings (monthly)</t>
  </si>
  <si>
    <t>Life Insurance</t>
  </si>
  <si>
    <t>Savings (Long Term)</t>
  </si>
  <si>
    <t>House Insurance</t>
  </si>
  <si>
    <t>Long Term Savings</t>
  </si>
  <si>
    <t>Public Transportation</t>
  </si>
  <si>
    <t>Car Tires &amp; Maintenence (oil change)</t>
  </si>
  <si>
    <t>Variable Expense Breakdown</t>
  </si>
  <si>
    <t>Jar</t>
  </si>
  <si>
    <t>Amount</t>
  </si>
  <si>
    <t>Percent of Var Exp</t>
  </si>
  <si>
    <t>Food&amp;Personal Care</t>
  </si>
  <si>
    <t>Entertainment</t>
  </si>
  <si>
    <t>Pets, etc.</t>
  </si>
  <si>
    <t>Variable Expenses (monthly)</t>
  </si>
  <si>
    <t>Gifts</t>
  </si>
  <si>
    <t>Gas</t>
  </si>
  <si>
    <t>What/Who</t>
  </si>
  <si>
    <t>Yearly Amount</t>
  </si>
  <si>
    <t>Monthly Total</t>
  </si>
  <si>
    <t>House Repairs</t>
  </si>
  <si>
    <t>Weddings</t>
  </si>
  <si>
    <t>Birthdays</t>
  </si>
  <si>
    <t>Birthday Name</t>
  </si>
  <si>
    <t>Groceries</t>
  </si>
  <si>
    <t>Restaurant</t>
  </si>
  <si>
    <t>Monthly oversight</t>
  </si>
  <si>
    <t>Golf</t>
  </si>
  <si>
    <t>Movies Nights</t>
  </si>
  <si>
    <t>Pet, etc.</t>
  </si>
  <si>
    <t>Friend Events</t>
  </si>
  <si>
    <t>Sports</t>
  </si>
  <si>
    <t>Bank Fees</t>
  </si>
  <si>
    <t>Emergency Fund</t>
  </si>
  <si>
    <t>Savings/Vacation</t>
  </si>
  <si>
    <t>Credit Card</t>
  </si>
  <si>
    <t>Other</t>
  </si>
  <si>
    <t>Loan 1</t>
  </si>
  <si>
    <t>Fathers Day</t>
  </si>
  <si>
    <t>Loan 2</t>
  </si>
  <si>
    <t>Mothers Day</t>
  </si>
  <si>
    <t>Chistmas</t>
  </si>
  <si>
    <t>Christmas Person</t>
  </si>
  <si>
    <t>Total Debt Repayment</t>
  </si>
  <si>
    <t>Debts</t>
  </si>
  <si>
    <t>Debt</t>
  </si>
  <si>
    <t>Owing (A)</t>
  </si>
  <si>
    <t>Interest (r)</t>
  </si>
  <si>
    <t>Monthly (P)</t>
  </si>
  <si>
    <t>Interest on Principle</t>
  </si>
  <si>
    <t>Compound Terms/year (n)</t>
  </si>
  <si>
    <t>Years To Pay (constant rate)</t>
  </si>
  <si>
    <t>Minimum Payment</t>
  </si>
  <si>
    <t>Total Interest Paid (constant rate)</t>
  </si>
  <si>
    <t>For -0.68 years (-8.16 months)</t>
  </si>
  <si>
    <t>Name</t>
  </si>
  <si>
    <t>Monthly Payment</t>
  </si>
  <si>
    <t>Interest Paid</t>
  </si>
  <si>
    <t>End Balance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</si>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</sst>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$#,##0.00"/>
    <numFmt numFmtId="165" formatCode="&quot;$&quot;#,##0"/>
  </numFmts>
  <fonts count="15" x14ac:knownFonts="1">
    <font>
      <sz val="10"/>
      <color rgb="FF000000"/>
      <name val="Arial"/>
    </font>
    <font>
      <b/>
      <sz val="14"/>
      <name val="Arial"/>
    </font>
    <font>
      <b/>
      <sz val="10"/>
      <name val="Arial"/>
    </font>
    <font>
      <sz val="10"/>
      <name val="Arial"/>
    </font>
    <font>
      <b/>
      <sz val="10"/>
      <color rgb="FF808080"/>
      <name val="Arial"/>
    </font>
    <font>
      <sz val="10"/>
      <color rgb="FFFF00FF"/>
      <name val="Arial"/>
    </font>
    <font>
      <sz val="10"/>
      <color rgb="FF0000FF"/>
      <name val="Arial"/>
    </font>
    <font>
      <sz val="10"/>
      <color rgb="FF00FF00"/>
      <name val="Arial"/>
    </font>
    <font>
      <sz val="10"/>
      <color rgb="FF008000"/>
      <name val="Arial"/>
    </font>
    <font>
      <sz val="10"/>
      <color rgb="FFFF0000"/>
      <name val="Arial"/>
    </font>
    <font>
      <sz val="10"/>
      <color rgb="FF993366"/>
      <name val="Arial"/>
    </font>
    <font>
      <sz val="10"/>
      <color rgb="FF000000"/>
      <name val="Arial"/>
    </font>
    <font>
      <b/>
      <sz val="11"/>
      <name val="Arial"/>
    </font>
    <font>
      <sz val="12"/>
      <name val="Arial"/>
    </font>
    <font>
      <sz val="10"/>
      <name val="Arial"/>
    </font>
  </fonts>
  <fills count="15">
    <fill>
      <patternFill patternType="none"/>
    </fill>
    <fill>
      <patternFill patternType="gray125"/>
    </fill>
    <fill>
      <patternFill patternType="solid">
        <fgColor rgb="FFDDDDDD"/>
        <bgColor rgb="FFDDDDDD"/>
      </patternFill>
    </fill>
    <fill>
      <patternFill patternType="solid">
        <fgColor rgb="FFFFFFFF"/>
        <bgColor rgb="FFFFFFFF"/>
      </patternFill>
    </fill>
    <fill>
      <patternFill patternType="solid">
        <fgColor rgb="FFE1C7E1"/>
        <bgColor rgb="FFE1C7E1"/>
      </patternFill>
    </fill>
    <fill>
      <patternFill patternType="solid">
        <fgColor rgb="FFC2D1F0"/>
        <bgColor rgb="FFC2D1F0"/>
      </patternFill>
    </fill>
    <fill>
      <patternFill patternType="solid">
        <fgColor rgb="FFFFCC99"/>
        <bgColor rgb="FFFFCC99"/>
      </patternFill>
    </fill>
    <fill>
      <patternFill patternType="solid">
        <fgColor rgb="FFEBD780"/>
        <bgColor rgb="FFEBD780"/>
      </patternFill>
    </fill>
    <fill>
      <patternFill patternType="solid">
        <fgColor rgb="FFBDE6E1"/>
        <bgColor rgb="FFBDE6E1"/>
      </patternFill>
    </fill>
    <fill>
      <patternFill patternType="solid">
        <fgColor rgb="FFE69999"/>
        <bgColor rgb="FFE69999"/>
      </patternFill>
    </fill>
    <fill>
      <patternFill patternType="solid">
        <fgColor rgb="FFB3D580"/>
        <bgColor rgb="FFB3D580"/>
      </patternFill>
    </fill>
    <fill>
      <patternFill patternType="solid">
        <fgColor rgb="FFFFFF99"/>
        <bgColor rgb="FFFFFF99"/>
      </patternFill>
    </fill>
    <fill>
      <patternFill patternType="solid">
        <fgColor rgb="FFAAFFAA"/>
        <bgColor rgb="FFAAFFAA"/>
      </patternFill>
    </fill>
    <fill>
      <patternFill patternType="solid">
        <fgColor rgb="FF808080"/>
        <bgColor rgb="FF808080"/>
      </patternFill>
    </fill>
    <fill>
      <patternFill patternType="solid">
        <fgColor rgb="FF000000"/>
        <bgColor rgb="FF00000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02"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164" fontId="3" fillId="0" borderId="4" xfId="0" applyNumberFormat="1" applyFont="1" applyBorder="1" applyAlignment="1">
      <alignment wrapText="1"/>
    </xf>
    <xf numFmtId="164" fontId="3" fillId="0" borderId="4" xfId="0" applyNumberFormat="1" applyFont="1" applyBorder="1" applyAlignment="1">
      <alignment wrapText="1"/>
    </xf>
    <xf numFmtId="10" fontId="3" fillId="0" borderId="4" xfId="0" applyNumberFormat="1" applyFont="1" applyBorder="1" applyAlignment="1">
      <alignment wrapText="1"/>
    </xf>
    <xf numFmtId="0" fontId="3" fillId="3" borderId="4" xfId="0" applyFont="1" applyFill="1" applyBorder="1" applyAlignment="1">
      <alignment wrapText="1"/>
    </xf>
    <xf numFmtId="164" fontId="3" fillId="0" borderId="0" xfId="0" applyNumberFormat="1" applyFont="1" applyAlignment="1">
      <alignment wrapText="1"/>
    </xf>
    <xf numFmtId="10" fontId="3" fillId="0" borderId="0" xfId="0" applyNumberFormat="1" applyFont="1" applyAlignment="1">
      <alignment wrapText="1"/>
    </xf>
    <xf numFmtId="4" fontId="3" fillId="0" borderId="0" xfId="0" applyNumberFormat="1" applyFont="1" applyAlignment="1">
      <alignment wrapText="1"/>
    </xf>
    <xf numFmtId="0" fontId="2" fillId="4" borderId="4" xfId="0" applyFont="1" applyFill="1" applyBorder="1" applyAlignment="1">
      <alignment wrapText="1"/>
    </xf>
    <xf numFmtId="164" fontId="2" fillId="4" borderId="4" xfId="0" applyNumberFormat="1" applyFont="1" applyFill="1" applyBorder="1" applyAlignment="1">
      <alignment wrapText="1"/>
    </xf>
    <xf numFmtId="164" fontId="2" fillId="4" borderId="4" xfId="0" applyNumberFormat="1" applyFont="1" applyFill="1" applyBorder="1" applyAlignment="1">
      <alignment wrapText="1"/>
    </xf>
    <xf numFmtId="10" fontId="2" fillId="4" borderId="4" xfId="0" applyNumberFormat="1" applyFont="1" applyFill="1" applyBorder="1" applyAlignment="1">
      <alignment wrapText="1"/>
    </xf>
    <xf numFmtId="0" fontId="3" fillId="0" borderId="5" xfId="0" applyFont="1" applyBorder="1" applyAlignment="1">
      <alignment wrapText="1"/>
    </xf>
    <xf numFmtId="164" fontId="3" fillId="0" borderId="5" xfId="0" applyNumberFormat="1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2" fillId="5" borderId="4" xfId="0" applyFont="1" applyFill="1" applyBorder="1" applyAlignment="1">
      <alignment wrapText="1"/>
    </xf>
    <xf numFmtId="164" fontId="4" fillId="5" borderId="4" xfId="0" applyNumberFormat="1" applyFont="1" applyFill="1" applyBorder="1" applyAlignment="1">
      <alignment wrapText="1"/>
    </xf>
    <xf numFmtId="10" fontId="4" fillId="5" borderId="4" xfId="0" applyNumberFormat="1" applyFont="1" applyFill="1" applyBorder="1" applyAlignment="1">
      <alignment wrapText="1"/>
    </xf>
    <xf numFmtId="0" fontId="3" fillId="0" borderId="7" xfId="0" applyFont="1" applyBorder="1" applyAlignment="1">
      <alignment wrapText="1"/>
    </xf>
    <xf numFmtId="164" fontId="3" fillId="0" borderId="7" xfId="0" applyNumberFormat="1" applyFont="1" applyBorder="1" applyAlignment="1">
      <alignment wrapText="1"/>
    </xf>
    <xf numFmtId="0" fontId="3" fillId="0" borderId="8" xfId="0" applyFont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164" fontId="5" fillId="0" borderId="4" xfId="0" applyNumberFormat="1" applyFont="1" applyBorder="1" applyAlignment="1">
      <alignment wrapText="1"/>
    </xf>
    <xf numFmtId="0" fontId="5" fillId="0" borderId="4" xfId="0" applyFont="1" applyBorder="1" applyAlignment="1">
      <alignment wrapText="1"/>
    </xf>
    <xf numFmtId="164" fontId="6" fillId="0" borderId="4" xfId="0" applyNumberFormat="1" applyFont="1" applyBorder="1" applyAlignment="1">
      <alignment wrapText="1"/>
    </xf>
    <xf numFmtId="0" fontId="7" fillId="0" borderId="4" xfId="0" applyFont="1" applyBorder="1" applyAlignment="1">
      <alignment wrapText="1"/>
    </xf>
    <xf numFmtId="0" fontId="6" fillId="0" borderId="4" xfId="0" applyFont="1" applyBorder="1" applyAlignment="1">
      <alignment wrapText="1"/>
    </xf>
    <xf numFmtId="164" fontId="6" fillId="0" borderId="0" xfId="0" applyNumberFormat="1" applyFont="1" applyAlignment="1">
      <alignment wrapText="1"/>
    </xf>
    <xf numFmtId="164" fontId="7" fillId="0" borderId="4" xfId="0" applyNumberFormat="1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9" fillId="0" borderId="4" xfId="0" applyFont="1" applyBorder="1" applyAlignment="1">
      <alignment wrapText="1"/>
    </xf>
    <xf numFmtId="0" fontId="10" fillId="0" borderId="4" xfId="0" applyFont="1" applyBorder="1" applyAlignment="1">
      <alignment wrapText="1"/>
    </xf>
    <xf numFmtId="164" fontId="10" fillId="0" borderId="4" xfId="0" applyNumberFormat="1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2" fillId="2" borderId="4" xfId="0" applyFont="1" applyFill="1" applyBorder="1" applyAlignment="1">
      <alignment wrapText="1"/>
    </xf>
    <xf numFmtId="164" fontId="11" fillId="0" borderId="4" xfId="0" applyNumberFormat="1" applyFont="1" applyBorder="1" applyAlignment="1">
      <alignment wrapText="1"/>
    </xf>
    <xf numFmtId="0" fontId="3" fillId="6" borderId="4" xfId="0" applyFont="1" applyFill="1" applyBorder="1" applyAlignment="1">
      <alignment wrapText="1"/>
    </xf>
    <xf numFmtId="165" fontId="3" fillId="0" borderId="4" xfId="0" applyNumberFormat="1" applyFont="1" applyBorder="1" applyAlignment="1">
      <alignment wrapText="1"/>
    </xf>
    <xf numFmtId="0" fontId="3" fillId="7" borderId="4" xfId="0" applyFont="1" applyFill="1" applyBorder="1" applyAlignment="1">
      <alignment wrapText="1"/>
    </xf>
    <xf numFmtId="0" fontId="3" fillId="8" borderId="4" xfId="0" applyFont="1" applyFill="1" applyBorder="1" applyAlignment="1">
      <alignment wrapText="1"/>
    </xf>
    <xf numFmtId="0" fontId="3" fillId="0" borderId="9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3" fillId="9" borderId="4" xfId="0" applyFont="1" applyFill="1" applyBorder="1" applyAlignment="1">
      <alignment wrapText="1"/>
    </xf>
    <xf numFmtId="164" fontId="2" fillId="0" borderId="4" xfId="0" applyNumberFormat="1" applyFont="1" applyBorder="1" applyAlignment="1">
      <alignment wrapText="1"/>
    </xf>
    <xf numFmtId="164" fontId="2" fillId="2" borderId="4" xfId="0" applyNumberFormat="1" applyFont="1" applyFill="1" applyBorder="1" applyAlignment="1">
      <alignment wrapText="1"/>
    </xf>
    <xf numFmtId="164" fontId="3" fillId="2" borderId="4" xfId="0" applyNumberFormat="1" applyFont="1" applyFill="1" applyBorder="1" applyAlignment="1">
      <alignment wrapText="1"/>
    </xf>
    <xf numFmtId="164" fontId="6" fillId="0" borderId="4" xfId="0" applyNumberFormat="1" applyFont="1" applyBorder="1" applyAlignment="1">
      <alignment wrapText="1"/>
    </xf>
    <xf numFmtId="0" fontId="3" fillId="10" borderId="4" xfId="0" applyFont="1" applyFill="1" applyBorder="1" applyAlignment="1">
      <alignment wrapText="1"/>
    </xf>
    <xf numFmtId="164" fontId="9" fillId="0" borderId="4" xfId="0" applyNumberFormat="1" applyFont="1" applyBorder="1" applyAlignment="1">
      <alignment wrapText="1"/>
    </xf>
    <xf numFmtId="164" fontId="2" fillId="0" borderId="4" xfId="0" applyNumberFormat="1" applyFont="1" applyBorder="1" applyAlignment="1">
      <alignment wrapText="1"/>
    </xf>
    <xf numFmtId="0" fontId="12" fillId="2" borderId="4" xfId="0" applyFont="1" applyFill="1" applyBorder="1" applyAlignment="1">
      <alignment wrapText="1"/>
    </xf>
    <xf numFmtId="164" fontId="12" fillId="2" borderId="4" xfId="0" applyNumberFormat="1" applyFont="1" applyFill="1" applyBorder="1" applyAlignment="1">
      <alignment wrapText="1"/>
    </xf>
    <xf numFmtId="0" fontId="3" fillId="11" borderId="4" xfId="0" applyFont="1" applyFill="1" applyBorder="1" applyAlignment="1">
      <alignment wrapText="1"/>
    </xf>
    <xf numFmtId="164" fontId="8" fillId="11" borderId="4" xfId="0" applyNumberFormat="1" applyFont="1" applyFill="1" applyBorder="1" applyAlignment="1">
      <alignment wrapText="1"/>
    </xf>
    <xf numFmtId="164" fontId="2" fillId="11" borderId="4" xfId="0" applyNumberFormat="1" applyFont="1" applyFill="1" applyBorder="1" applyAlignment="1">
      <alignment wrapText="1"/>
    </xf>
    <xf numFmtId="10" fontId="3" fillId="11" borderId="4" xfId="0" applyNumberFormat="1" applyFont="1" applyFill="1" applyBorder="1" applyAlignment="1">
      <alignment wrapText="1"/>
    </xf>
    <xf numFmtId="10" fontId="3" fillId="2" borderId="4" xfId="0" applyNumberFormat="1" applyFont="1" applyFill="1" applyBorder="1" applyAlignment="1">
      <alignment wrapText="1"/>
    </xf>
    <xf numFmtId="0" fontId="3" fillId="11" borderId="4" xfId="0" applyFont="1" applyFill="1" applyBorder="1" applyAlignment="1">
      <alignment wrapText="1"/>
    </xf>
    <xf numFmtId="164" fontId="3" fillId="7" borderId="4" xfId="0" applyNumberFormat="1" applyFont="1" applyFill="1" applyBorder="1" applyAlignment="1">
      <alignment wrapText="1"/>
    </xf>
    <xf numFmtId="164" fontId="2" fillId="7" borderId="4" xfId="0" applyNumberFormat="1" applyFont="1" applyFill="1" applyBorder="1" applyAlignment="1">
      <alignment wrapText="1"/>
    </xf>
    <xf numFmtId="10" fontId="3" fillId="7" borderId="4" xfId="0" applyNumberFormat="1" applyFont="1" applyFill="1" applyBorder="1" applyAlignment="1">
      <alignment wrapText="1"/>
    </xf>
    <xf numFmtId="0" fontId="3" fillId="12" borderId="4" xfId="0" applyFont="1" applyFill="1" applyBorder="1" applyAlignment="1">
      <alignment wrapText="1"/>
    </xf>
    <xf numFmtId="164" fontId="3" fillId="12" borderId="4" xfId="0" applyNumberFormat="1" applyFont="1" applyFill="1" applyBorder="1" applyAlignment="1">
      <alignment wrapText="1"/>
    </xf>
    <xf numFmtId="10" fontId="3" fillId="12" borderId="4" xfId="0" applyNumberFormat="1" applyFont="1" applyFill="1" applyBorder="1" applyAlignment="1">
      <alignment wrapText="1"/>
    </xf>
    <xf numFmtId="164" fontId="3" fillId="12" borderId="4" xfId="0" applyNumberFormat="1" applyFont="1" applyFill="1" applyBorder="1" applyAlignment="1">
      <alignment wrapText="1"/>
    </xf>
    <xf numFmtId="0" fontId="3" fillId="12" borderId="4" xfId="0" applyFont="1" applyFill="1" applyBorder="1" applyAlignment="1">
      <alignment wrapText="1"/>
    </xf>
    <xf numFmtId="4" fontId="3" fillId="12" borderId="4" xfId="0" applyNumberFormat="1" applyFont="1" applyFill="1" applyBorder="1" applyAlignment="1">
      <alignment wrapText="1"/>
    </xf>
    <xf numFmtId="164" fontId="3" fillId="0" borderId="3" xfId="0" applyNumberFormat="1" applyFont="1" applyBorder="1" applyAlignment="1">
      <alignment wrapText="1"/>
    </xf>
    <xf numFmtId="0" fontId="12" fillId="0" borderId="4" xfId="0" applyFont="1" applyBorder="1" applyAlignment="1">
      <alignment wrapText="1"/>
    </xf>
    <xf numFmtId="10" fontId="12" fillId="0" borderId="4" xfId="0" applyNumberFormat="1" applyFont="1" applyBorder="1" applyAlignment="1">
      <alignment wrapText="1"/>
    </xf>
    <xf numFmtId="165" fontId="12" fillId="0" borderId="4" xfId="0" applyNumberFormat="1" applyFont="1" applyBorder="1" applyAlignment="1">
      <alignment wrapText="1"/>
    </xf>
    <xf numFmtId="0" fontId="12" fillId="0" borderId="4" xfId="0" applyFont="1" applyBorder="1" applyAlignment="1">
      <alignment wrapText="1"/>
    </xf>
    <xf numFmtId="164" fontId="12" fillId="0" borderId="4" xfId="0" applyNumberFormat="1" applyFont="1" applyBorder="1" applyAlignment="1">
      <alignment wrapText="1"/>
    </xf>
    <xf numFmtId="4" fontId="12" fillId="0" borderId="4" xfId="0" applyNumberFormat="1" applyFont="1" applyBorder="1" applyAlignment="1">
      <alignment wrapText="1"/>
    </xf>
    <xf numFmtId="4" fontId="3" fillId="0" borderId="4" xfId="0" applyNumberFormat="1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13" fillId="14" borderId="4" xfId="0" applyFont="1" applyFill="1" applyBorder="1" applyAlignment="1">
      <alignment horizontal="left" wrapText="1"/>
    </xf>
    <xf numFmtId="0" fontId="13" fillId="13" borderId="4" xfId="0" applyFont="1" applyFill="1" applyBorder="1" applyAlignment="1">
      <alignment horizontal="left" wrapText="1"/>
    </xf>
    <xf numFmtId="0" fontId="13" fillId="13" borderId="4" xfId="0" applyFont="1" applyFill="1" applyBorder="1" applyAlignment="1">
      <alignment horizontal="left" wrapText="1"/>
    </xf>
    <xf numFmtId="2" fontId="3" fillId="0" borderId="4" xfId="0" applyNumberFormat="1" applyFont="1" applyBorder="1" applyAlignment="1">
      <alignment horizontal="left" wrapText="1"/>
    </xf>
    <xf numFmtId="164" fontId="3" fillId="0" borderId="4" xfId="0" applyNumberFormat="1" applyFont="1" applyBorder="1" applyAlignment="1">
      <alignment horizontal="left" wrapText="1"/>
    </xf>
    <xf numFmtId="2" fontId="13" fillId="14" borderId="4" xfId="0" applyNumberFormat="1" applyFont="1" applyFill="1" applyBorder="1" applyAlignment="1">
      <alignment horizontal="left" wrapText="1"/>
    </xf>
    <xf numFmtId="4" fontId="13" fillId="14" borderId="4" xfId="0" applyNumberFormat="1" applyFont="1" applyFill="1" applyBorder="1" applyAlignment="1">
      <alignment horizontal="left" wrapText="1"/>
    </xf>
    <xf numFmtId="2" fontId="3" fillId="0" borderId="4" xfId="0" applyNumberFormat="1" applyFont="1" applyBorder="1" applyAlignment="1">
      <alignment horizontal="left" wrapText="1"/>
    </xf>
    <xf numFmtId="164" fontId="3" fillId="0" borderId="4" xfId="0" applyNumberFormat="1" applyFont="1" applyBorder="1" applyAlignment="1">
      <alignment horizontal="left" wrapText="1"/>
    </xf>
    <xf numFmtId="4" fontId="3" fillId="0" borderId="2" xfId="0" applyNumberFormat="1" applyFont="1" applyBorder="1" applyAlignment="1">
      <alignment wrapText="1"/>
    </xf>
    <xf numFmtId="164" fontId="14" fillId="0" borderId="4" xfId="0" applyNumberFormat="1" applyFont="1" applyBorder="1" applyAlignment="1">
      <alignment horizontal="left" wrapText="1"/>
    </xf>
    <xf numFmtId="164" fontId="14" fillId="0" borderId="4" xfId="0" applyNumberFormat="1" applyFont="1" applyBorder="1" applyAlignment="1">
      <alignment horizontal="left" wrapText="1"/>
    </xf>
    <xf numFmtId="164" fontId="3" fillId="0" borderId="9" xfId="0" applyNumberFormat="1" applyFont="1" applyBorder="1" applyAlignment="1">
      <alignment wrapText="1"/>
    </xf>
    <xf numFmtId="164" fontId="3" fillId="0" borderId="8" xfId="0" applyNumberFormat="1" applyFont="1" applyBorder="1" applyAlignment="1">
      <alignment wrapText="1"/>
    </xf>
    <xf numFmtId="0" fontId="3" fillId="0" borderId="12" xfId="0" applyFont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3" fillId="0" borderId="8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13" fillId="13" borderId="9" xfId="0" applyFont="1" applyFill="1" applyBorder="1" applyAlignment="1">
      <alignment horizontal="center" wrapText="1"/>
    </xf>
  </cellXfs>
  <cellStyles count="1">
    <cellStyle name="Normal" xfId="0" builtinId="0"/>
  </cellStyles>
  <dxfs count="2"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2619375</xdr:colOff>
      <xdr:row>51</xdr:row>
      <xdr:rowOff>9525</xdr:rowOff>
    </xdr:to>
    <xdr:sp macro="" textlink="">
      <xdr:nvSpPr>
        <xdr:cNvPr id="1032" name="Rectangle 8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571500</xdr:colOff>
      <xdr:row>5</xdr:row>
      <xdr:rowOff>295275</xdr:rowOff>
    </xdr:from>
    <xdr:to>
      <xdr:col>12</xdr:col>
      <xdr:colOff>190500</xdr:colOff>
      <xdr:row>10</xdr:row>
      <xdr:rowOff>38100</xdr:rowOff>
    </xdr:to>
    <xdr:grpSp>
      <xdr:nvGrpSpPr>
        <xdr:cNvPr id="2" name="Shape 2"/>
        <xdr:cNvGrpSpPr/>
      </xdr:nvGrpSpPr>
      <xdr:grpSpPr>
        <a:xfrm>
          <a:off x="838498" y="532183"/>
          <a:ext cx="1901400" cy="528922"/>
          <a:chOff x="838498" y="532183"/>
          <a:chExt cx="1901400" cy="528922"/>
        </a:xfrm>
      </xdr:grpSpPr>
      <xdr:sp macro="" textlink="">
        <xdr:nvSpPr>
          <xdr:cNvPr id="3" name="Shape 3"/>
          <xdr:cNvSpPr/>
        </xdr:nvSpPr>
        <xdr:spPr>
          <a:xfrm>
            <a:off x="838498" y="533406"/>
            <a:ext cx="1901400" cy="527699"/>
          </a:xfrm>
          <a:prstGeom prst="roundRect">
            <a:avLst>
              <a:gd name="adj" fmla="val 16667"/>
            </a:avLst>
          </a:prstGeom>
          <a:solidFill>
            <a:srgbClr val="F3F3F3"/>
          </a:solidFill>
          <a:ln w="19050" cap="flat" cmpd="sng">
            <a:solidFill>
              <a:srgbClr val="073763"/>
            </a:solidFill>
            <a:prstDash val="solid"/>
            <a:round/>
            <a:headEnd type="none" w="med" len="med"/>
            <a:tailEnd type="none" w="med" len="med"/>
          </a:ln>
        </xdr:spPr>
        <xdr:txBody>
          <a:bodyPr lIns="91425" tIns="91425" rIns="91425" bIns="91425" anchor="ctr" anchorCtr="0">
            <a:noAutofit/>
          </a:bodyPr>
          <a:lstStyle/>
          <a:p>
            <a:pPr lvl="0">
              <a:spcBef>
                <a:spcPts val="0"/>
              </a:spcBef>
              <a:buNone/>
            </a:pPr>
            <a:endParaRPr sz="1400"/>
          </a:p>
        </xdr:txBody>
      </xdr:sp>
      <xdr:sp macro="" textlink="">
        <xdr:nvSpPr>
          <xdr:cNvPr id="4" name="Shape 4"/>
          <xdr:cNvSpPr txBox="1"/>
        </xdr:nvSpPr>
        <xdr:spPr>
          <a:xfrm>
            <a:off x="890222" y="532183"/>
            <a:ext cx="1796099" cy="452700"/>
          </a:xfrm>
          <a:prstGeom prst="rect">
            <a:avLst/>
          </a:prstGeom>
          <a:noFill/>
          <a:ln>
            <a:noFill/>
          </a:ln>
        </xdr:spPr>
        <xdr:txBody>
          <a:bodyPr lIns="91425" tIns="91425" rIns="91425" bIns="91425" anchor="ctr" anchorCtr="0">
            <a:noAutofit/>
          </a:bodyPr>
          <a:lstStyle/>
          <a:p>
            <a:pPr lvl="0" algn="ctr">
              <a:spcBef>
                <a:spcPts val="0"/>
              </a:spcBef>
              <a:buNone/>
            </a:pPr>
            <a:r>
              <a:rPr lang="en-US" sz="1400"/>
              <a:t>Calculate Repayment Plan</a:t>
            </a:r>
          </a:p>
        </xdr:txBody>
      </xdr:sp>
    </xdr:grpSp>
    <xdr:clientData fLocksWithSheet="0"/>
  </xdr:twoCellAnchor>
  <xdr:twoCellAnchor>
    <xdr:from>
      <xdr:col>0</xdr:col>
      <xdr:colOff>0</xdr:colOff>
      <xdr:row>0</xdr:row>
      <xdr:rowOff>0</xdr:rowOff>
    </xdr:from>
    <xdr:to>
      <xdr:col>8</xdr:col>
      <xdr:colOff>304800</xdr:colOff>
      <xdr:row>58</xdr:row>
      <xdr:rowOff>133350</xdr:rowOff>
    </xdr:to>
    <xdr:sp macro="" textlink="">
      <xdr:nvSpPr>
        <xdr:cNvPr id="2051" name="Rectangle 3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89"/>
  <sheetViews>
    <sheetView tabSelected="1" workbookViewId="0">
      <pane ySplit="1" topLeftCell="A2" activePane="bottomLeft" state="frozen"/>
      <selection pane="bottomLeft" activeCell="B3" sqref="B3"/>
    </sheetView>
  </sheetViews>
  <sheetFormatPr defaultColWidth="14.42578125" defaultRowHeight="12.75" customHeight="1" x14ac:dyDescent="0.2"/>
  <cols>
    <col min="1" max="1" width="32" customWidth="1"/>
    <col min="2" max="3" width="17.28515625" customWidth="1"/>
    <col min="4" max="4" width="11.28515625" customWidth="1"/>
    <col min="5" max="5" width="11" customWidth="1"/>
    <col min="6" max="6" width="12.28515625" customWidth="1"/>
    <col min="7" max="7" width="2.42578125" customWidth="1"/>
    <col min="8" max="8" width="39.7109375" customWidth="1"/>
    <col min="9" max="10" width="17.28515625" customWidth="1"/>
    <col min="11" max="11" width="20.28515625" customWidth="1"/>
    <col min="12" max="12" width="4" customWidth="1"/>
    <col min="13" max="13" width="22.42578125" customWidth="1"/>
    <col min="14" max="15" width="17.28515625" customWidth="1"/>
    <col min="16" max="16" width="21.42578125" customWidth="1"/>
    <col min="17" max="17" width="17.28515625" customWidth="1"/>
    <col min="18" max="18" width="10.140625" customWidth="1"/>
    <col min="19" max="26" width="17.28515625" customWidth="1"/>
  </cols>
  <sheetData>
    <row r="1" spans="1:18" ht="15.75" customHeight="1" x14ac:dyDescent="0.2"/>
    <row r="2" spans="1:18" ht="39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/>
      <c r="H2" s="1" t="s">
        <v>6</v>
      </c>
      <c r="I2" s="2" t="s">
        <v>7</v>
      </c>
      <c r="J2" s="2" t="s">
        <v>8</v>
      </c>
      <c r="K2" s="2" t="s">
        <v>9</v>
      </c>
      <c r="L2" s="4"/>
    </row>
    <row r="3" spans="1:18" x14ac:dyDescent="0.2">
      <c r="A3" s="5" t="s">
        <v>10</v>
      </c>
      <c r="B3" s="6">
        <v>0</v>
      </c>
      <c r="C3" s="7">
        <f t="shared" ref="C3:C5" si="0">B3 * 12</f>
        <v>0</v>
      </c>
      <c r="D3" s="6">
        <v>0</v>
      </c>
      <c r="E3" s="7">
        <f>D3 *12</f>
        <v>0</v>
      </c>
      <c r="F3" s="8" t="e">
        <f t="shared" ref="F3:F4" si="1">1 - B3/D3</f>
        <v>#DIV/0!</v>
      </c>
      <c r="G3" s="3"/>
      <c r="H3" s="9" t="s">
        <v>11</v>
      </c>
      <c r="I3" s="7">
        <f>B8</f>
        <v>0</v>
      </c>
      <c r="J3" s="7">
        <f t="shared" ref="J3:J6" si="2">I3 * 12</f>
        <v>0</v>
      </c>
      <c r="K3" s="8" t="e">
        <f>I3/B5</f>
        <v>#DIV/0!</v>
      </c>
      <c r="L3" s="4"/>
    </row>
    <row r="4" spans="1:18" x14ac:dyDescent="0.2">
      <c r="A4" s="5" t="s">
        <v>12</v>
      </c>
      <c r="B4" s="6">
        <v>0</v>
      </c>
      <c r="C4" s="7">
        <f t="shared" si="0"/>
        <v>0</v>
      </c>
      <c r="D4" s="6">
        <v>0</v>
      </c>
      <c r="E4" s="6">
        <v>0</v>
      </c>
      <c r="F4" s="8" t="e">
        <f t="shared" si="1"/>
        <v>#DIV/0!</v>
      </c>
      <c r="G4" s="3"/>
      <c r="H4" s="5" t="s">
        <v>13</v>
      </c>
      <c r="I4" s="7">
        <f>B30</f>
        <v>0</v>
      </c>
      <c r="J4" s="7">
        <f t="shared" si="2"/>
        <v>0</v>
      </c>
      <c r="K4" s="8" t="e">
        <f>I4/B5</f>
        <v>#DIV/0!</v>
      </c>
      <c r="L4" s="4"/>
      <c r="N4" s="10"/>
      <c r="O4" s="11"/>
      <c r="P4" s="10"/>
      <c r="R4" s="12"/>
    </row>
    <row r="5" spans="1:18" x14ac:dyDescent="0.2">
      <c r="A5" s="13" t="s">
        <v>14</v>
      </c>
      <c r="B5" s="14">
        <f>SUM(B3:B4)</f>
        <v>0</v>
      </c>
      <c r="C5" s="14">
        <f t="shared" si="0"/>
        <v>0</v>
      </c>
      <c r="D5" s="14">
        <f t="shared" ref="D5:F5" si="3">SUM(D3:D4)</f>
        <v>0</v>
      </c>
      <c r="E5" s="14">
        <f t="shared" si="3"/>
        <v>0</v>
      </c>
      <c r="F5" s="15" t="e">
        <f t="shared" si="3"/>
        <v>#DIV/0!</v>
      </c>
      <c r="G5" s="3"/>
      <c r="H5" s="13" t="s">
        <v>7</v>
      </c>
      <c r="I5" s="14">
        <f>SUM(I3:I4)</f>
        <v>0</v>
      </c>
      <c r="J5" s="14">
        <f t="shared" si="2"/>
        <v>0</v>
      </c>
      <c r="K5" s="16" t="e">
        <f>SUM(K3:K4)</f>
        <v>#DIV/0!</v>
      </c>
      <c r="L5" s="4"/>
      <c r="N5" s="10"/>
      <c r="O5" s="11"/>
      <c r="P5" s="10"/>
      <c r="R5" s="12"/>
    </row>
    <row r="6" spans="1:18" x14ac:dyDescent="0.2">
      <c r="A6" s="17"/>
      <c r="B6" s="18"/>
      <c r="C6" s="17"/>
      <c r="D6" s="17"/>
      <c r="E6" s="17"/>
      <c r="F6" s="17"/>
      <c r="G6" s="19"/>
      <c r="H6" s="20" t="s">
        <v>15</v>
      </c>
      <c r="I6" s="21">
        <f>B5-I5</f>
        <v>0</v>
      </c>
      <c r="J6" s="21">
        <f t="shared" si="2"/>
        <v>0</v>
      </c>
      <c r="K6" s="22" t="e">
        <f>1-(K3 + K4)</f>
        <v>#DIV/0!</v>
      </c>
      <c r="L6" s="4"/>
      <c r="N6" s="10"/>
      <c r="O6" s="11"/>
      <c r="P6" s="10"/>
      <c r="R6" s="12"/>
    </row>
    <row r="7" spans="1:18" x14ac:dyDescent="0.2">
      <c r="A7" s="23"/>
      <c r="B7" s="24"/>
      <c r="C7" s="23"/>
      <c r="D7" s="23"/>
      <c r="E7" s="23"/>
      <c r="H7" s="25"/>
      <c r="I7" s="25"/>
      <c r="J7" s="25"/>
      <c r="K7" s="25"/>
      <c r="N7" s="10"/>
      <c r="O7" s="11"/>
      <c r="Q7" s="10"/>
      <c r="R7" s="11"/>
    </row>
    <row r="8" spans="1:18" ht="36" x14ac:dyDescent="0.25">
      <c r="A8" s="26" t="s">
        <v>16</v>
      </c>
      <c r="B8" s="14">
        <f>SUM(B9:B28)</f>
        <v>0</v>
      </c>
      <c r="C8" s="27" t="s">
        <v>8</v>
      </c>
      <c r="D8" s="27" t="s">
        <v>17</v>
      </c>
      <c r="E8" s="27" t="s">
        <v>9</v>
      </c>
      <c r="F8" s="4"/>
      <c r="G8" s="19"/>
      <c r="H8" s="26" t="s">
        <v>18</v>
      </c>
      <c r="I8" s="28"/>
      <c r="J8" s="28"/>
      <c r="K8" s="28"/>
      <c r="L8" s="4"/>
    </row>
    <row r="9" spans="1:18" x14ac:dyDescent="0.2">
      <c r="A9" s="5" t="s">
        <v>19</v>
      </c>
      <c r="B9" s="29">
        <v>0</v>
      </c>
      <c r="C9" s="7">
        <f t="shared" ref="C9:C27" si="4">B9 * 12</f>
        <v>0</v>
      </c>
      <c r="D9" s="8" t="e">
        <f t="shared" ref="D9:D27" si="5">B9/$B$8</f>
        <v>#DIV/0!</v>
      </c>
      <c r="E9" s="8" t="e">
        <f t="shared" ref="E9:E27" si="6">B9/$B$5</f>
        <v>#DIV/0!</v>
      </c>
      <c r="F9" s="4"/>
      <c r="G9" s="19"/>
      <c r="H9" s="27" t="s">
        <v>20</v>
      </c>
      <c r="I9" s="27" t="s">
        <v>7</v>
      </c>
      <c r="J9" s="27" t="s">
        <v>8</v>
      </c>
      <c r="K9" s="27" t="s">
        <v>9</v>
      </c>
      <c r="L9" s="4"/>
    </row>
    <row r="10" spans="1:18" x14ac:dyDescent="0.2">
      <c r="A10" s="5" t="s">
        <v>21</v>
      </c>
      <c r="B10" s="29">
        <v>0</v>
      </c>
      <c r="C10" s="7">
        <f t="shared" si="4"/>
        <v>0</v>
      </c>
      <c r="D10" s="8" t="e">
        <f t="shared" si="5"/>
        <v>#DIV/0!</v>
      </c>
      <c r="E10" s="8" t="e">
        <f t="shared" si="6"/>
        <v>#DIV/0!</v>
      </c>
      <c r="F10" s="4"/>
      <c r="G10" s="19"/>
      <c r="H10" s="30" t="s">
        <v>22</v>
      </c>
      <c r="I10" s="7">
        <f>SUM(B9,B10,B12,B16)</f>
        <v>0</v>
      </c>
      <c r="J10" s="7">
        <f t="shared" ref="J10:J16" si="7">I10 * 12</f>
        <v>0</v>
      </c>
      <c r="K10" s="8" t="e">
        <f>I10/B5</f>
        <v>#DIV/0!</v>
      </c>
      <c r="L10" s="4"/>
    </row>
    <row r="11" spans="1:18" x14ac:dyDescent="0.2">
      <c r="A11" s="5" t="s">
        <v>23</v>
      </c>
      <c r="B11" s="31">
        <v>0</v>
      </c>
      <c r="C11" s="7">
        <f t="shared" si="4"/>
        <v>0</v>
      </c>
      <c r="D11" s="8" t="e">
        <f t="shared" si="5"/>
        <v>#DIV/0!</v>
      </c>
      <c r="E11" s="8" t="e">
        <f t="shared" si="6"/>
        <v>#DIV/0!</v>
      </c>
      <c r="F11" s="4"/>
      <c r="G11" s="19"/>
      <c r="H11" s="32" t="s">
        <v>24</v>
      </c>
      <c r="I11" s="7">
        <f>SUM(B20,B31,B14,B13,B21)</f>
        <v>0</v>
      </c>
      <c r="J11" s="7">
        <f t="shared" si="7"/>
        <v>0</v>
      </c>
      <c r="K11" s="8" t="e">
        <f>I11/B5</f>
        <v>#DIV/0!</v>
      </c>
      <c r="L11" s="4"/>
    </row>
    <row r="12" spans="1:18" x14ac:dyDescent="0.2">
      <c r="A12" s="5" t="s">
        <v>25</v>
      </c>
      <c r="B12" s="29">
        <v>0</v>
      </c>
      <c r="C12" s="7">
        <f t="shared" si="4"/>
        <v>0</v>
      </c>
      <c r="D12" s="8" t="e">
        <f t="shared" si="5"/>
        <v>#DIV/0!</v>
      </c>
      <c r="E12" s="8" t="e">
        <f t="shared" si="6"/>
        <v>#DIV/0!</v>
      </c>
      <c r="F12" s="4"/>
      <c r="G12" s="19"/>
      <c r="H12" s="33" t="s">
        <v>26</v>
      </c>
      <c r="I12" s="7">
        <f>SUM(B11,B13:B18,B33:B45,B54:B55,B15,B32,B49,B19)</f>
        <v>0</v>
      </c>
      <c r="J12" s="7">
        <f t="shared" si="7"/>
        <v>0</v>
      </c>
      <c r="K12" s="8" t="e">
        <f>I12/B5</f>
        <v>#DIV/0!</v>
      </c>
      <c r="L12" s="4"/>
      <c r="N12" s="34"/>
    </row>
    <row r="13" spans="1:18" x14ac:dyDescent="0.2">
      <c r="A13" s="5" t="s">
        <v>27</v>
      </c>
      <c r="B13" s="35">
        <v>0</v>
      </c>
      <c r="C13" s="7">
        <f t="shared" si="4"/>
        <v>0</v>
      </c>
      <c r="D13" s="8" t="e">
        <f t="shared" si="5"/>
        <v>#DIV/0!</v>
      </c>
      <c r="E13" s="8" t="e">
        <f t="shared" si="6"/>
        <v>#DIV/0!</v>
      </c>
      <c r="F13" s="4"/>
      <c r="G13" s="19"/>
      <c r="H13" s="36" t="s">
        <v>28</v>
      </c>
      <c r="I13" s="7">
        <f>SUM(B63:B66)</f>
        <v>0</v>
      </c>
      <c r="J13" s="7">
        <f t="shared" si="7"/>
        <v>0</v>
      </c>
      <c r="K13" s="8" t="e">
        <f>I13/B5</f>
        <v>#DIV/0!</v>
      </c>
      <c r="L13" s="4"/>
      <c r="N13" s="34"/>
      <c r="O13" s="10"/>
      <c r="P13" s="10"/>
    </row>
    <row r="14" spans="1:18" x14ac:dyDescent="0.2">
      <c r="A14" s="5" t="s">
        <v>29</v>
      </c>
      <c r="B14" s="35">
        <v>0</v>
      </c>
      <c r="C14" s="7">
        <f t="shared" si="4"/>
        <v>0</v>
      </c>
      <c r="D14" s="8" t="e">
        <f t="shared" si="5"/>
        <v>#DIV/0!</v>
      </c>
      <c r="E14" s="8" t="e">
        <f t="shared" si="6"/>
        <v>#DIV/0!</v>
      </c>
      <c r="F14" s="4"/>
      <c r="G14" s="19"/>
      <c r="H14" s="37" t="s">
        <v>30</v>
      </c>
      <c r="I14" s="7">
        <f>SUM(B46:B47)</f>
        <v>0</v>
      </c>
      <c r="J14" s="7">
        <f t="shared" si="7"/>
        <v>0</v>
      </c>
      <c r="K14" s="8" t="e">
        <f>I14/B5</f>
        <v>#DIV/0!</v>
      </c>
      <c r="L14" s="4"/>
      <c r="N14" s="34"/>
      <c r="O14" s="10"/>
      <c r="P14" s="10"/>
    </row>
    <row r="15" spans="1:18" x14ac:dyDescent="0.2">
      <c r="A15" s="5" t="s">
        <v>31</v>
      </c>
      <c r="B15" s="31">
        <v>0</v>
      </c>
      <c r="C15" s="7">
        <f t="shared" si="4"/>
        <v>0</v>
      </c>
      <c r="D15" s="8" t="e">
        <f t="shared" si="5"/>
        <v>#DIV/0!</v>
      </c>
      <c r="E15" s="8" t="e">
        <f t="shared" si="6"/>
        <v>#DIV/0!</v>
      </c>
      <c r="F15" s="4"/>
      <c r="G15" s="19"/>
      <c r="H15" s="38" t="s">
        <v>32</v>
      </c>
      <c r="I15" s="7">
        <f>SUM(B17:B18,B48)</f>
        <v>0</v>
      </c>
      <c r="J15" s="7">
        <f t="shared" si="7"/>
        <v>0</v>
      </c>
      <c r="K15" s="8" t="e">
        <f>I15/B5</f>
        <v>#DIV/0!</v>
      </c>
      <c r="L15" s="4"/>
      <c r="N15" s="10"/>
      <c r="O15" s="10"/>
      <c r="P15" s="10"/>
    </row>
    <row r="16" spans="1:18" x14ac:dyDescent="0.2">
      <c r="A16" s="5" t="s">
        <v>33</v>
      </c>
      <c r="B16" s="29">
        <v>0</v>
      </c>
      <c r="C16" s="7">
        <f t="shared" si="4"/>
        <v>0</v>
      </c>
      <c r="D16" s="8" t="e">
        <f t="shared" si="5"/>
        <v>#DIV/0!</v>
      </c>
      <c r="E16" s="8" t="e">
        <f t="shared" si="6"/>
        <v>#DIV/0!</v>
      </c>
      <c r="F16" s="4"/>
      <c r="G16" s="19"/>
      <c r="H16" s="13" t="s">
        <v>7</v>
      </c>
      <c r="I16" s="14">
        <f>SUM(I10:I15)</f>
        <v>0</v>
      </c>
      <c r="J16" s="14">
        <f t="shared" si="7"/>
        <v>0</v>
      </c>
      <c r="K16" s="16" t="e">
        <f>SUM(K10:K14)</f>
        <v>#DIV/0!</v>
      </c>
      <c r="L16" s="4"/>
      <c r="N16" s="10"/>
      <c r="O16" s="10"/>
    </row>
    <row r="17" spans="1:12" x14ac:dyDescent="0.2">
      <c r="A17" s="5" t="s">
        <v>34</v>
      </c>
      <c r="B17" s="39">
        <v>0</v>
      </c>
      <c r="C17" s="7">
        <f t="shared" si="4"/>
        <v>0</v>
      </c>
      <c r="D17" s="8" t="e">
        <f t="shared" si="5"/>
        <v>#DIV/0!</v>
      </c>
      <c r="E17" s="8" t="e">
        <f t="shared" si="6"/>
        <v>#DIV/0!</v>
      </c>
      <c r="F17" s="4"/>
      <c r="H17" s="17"/>
      <c r="I17" s="17"/>
      <c r="J17" s="17"/>
      <c r="K17" s="17"/>
    </row>
    <row r="18" spans="1:12" x14ac:dyDescent="0.2">
      <c r="A18" s="5" t="s">
        <v>34</v>
      </c>
      <c r="B18" s="39">
        <v>0</v>
      </c>
      <c r="C18" s="7">
        <f t="shared" si="4"/>
        <v>0</v>
      </c>
      <c r="D18" s="8" t="e">
        <f t="shared" si="5"/>
        <v>#DIV/0!</v>
      </c>
      <c r="E18" s="8" t="e">
        <f t="shared" si="6"/>
        <v>#DIV/0!</v>
      </c>
      <c r="F18" s="4"/>
    </row>
    <row r="19" spans="1:12" x14ac:dyDescent="0.2">
      <c r="A19" s="40"/>
      <c r="B19" s="31">
        <v>0</v>
      </c>
      <c r="C19" s="7">
        <f t="shared" si="4"/>
        <v>0</v>
      </c>
      <c r="D19" s="8" t="e">
        <f t="shared" si="5"/>
        <v>#DIV/0!</v>
      </c>
      <c r="E19" s="8" t="e">
        <f t="shared" si="6"/>
        <v>#DIV/0!</v>
      </c>
      <c r="F19" s="4"/>
    </row>
    <row r="20" spans="1:12" x14ac:dyDescent="0.2">
      <c r="A20" s="5" t="s">
        <v>35</v>
      </c>
      <c r="B20" s="35">
        <v>0</v>
      </c>
      <c r="C20" s="7">
        <f t="shared" si="4"/>
        <v>0</v>
      </c>
      <c r="D20" s="8" t="e">
        <f t="shared" si="5"/>
        <v>#DIV/0!</v>
      </c>
      <c r="E20" s="8" t="e">
        <f t="shared" si="6"/>
        <v>#DIV/0!</v>
      </c>
      <c r="F20" s="4"/>
      <c r="H20" s="23"/>
      <c r="I20" s="23"/>
      <c r="J20" s="23"/>
      <c r="K20" s="23"/>
    </row>
    <row r="21" spans="1:12" ht="36" x14ac:dyDescent="0.25">
      <c r="A21" s="5" t="s">
        <v>36</v>
      </c>
      <c r="B21" s="35">
        <v>0</v>
      </c>
      <c r="C21" s="7">
        <f t="shared" si="4"/>
        <v>0</v>
      </c>
      <c r="D21" s="8" t="e">
        <f t="shared" si="5"/>
        <v>#DIV/0!</v>
      </c>
      <c r="E21" s="8" t="e">
        <f t="shared" si="6"/>
        <v>#DIV/0!</v>
      </c>
      <c r="F21" s="4"/>
      <c r="G21" s="19"/>
      <c r="H21" s="26" t="s">
        <v>37</v>
      </c>
      <c r="I21" s="41"/>
      <c r="J21" s="41"/>
      <c r="K21" s="41"/>
      <c r="L21" s="4"/>
    </row>
    <row r="22" spans="1:12" x14ac:dyDescent="0.2">
      <c r="A22" s="40"/>
      <c r="B22" s="42">
        <v>0</v>
      </c>
      <c r="C22" s="7">
        <f t="shared" si="4"/>
        <v>0</v>
      </c>
      <c r="D22" s="8" t="e">
        <f t="shared" si="5"/>
        <v>#DIV/0!</v>
      </c>
      <c r="E22" s="8" t="e">
        <f t="shared" si="6"/>
        <v>#DIV/0!</v>
      </c>
      <c r="F22" s="4"/>
      <c r="G22" s="19"/>
      <c r="H22" s="27" t="s">
        <v>38</v>
      </c>
      <c r="I22" s="27" t="s">
        <v>39</v>
      </c>
      <c r="J22" s="27" t="s">
        <v>8</v>
      </c>
      <c r="K22" s="27" t="s">
        <v>40</v>
      </c>
      <c r="L22" s="4"/>
    </row>
    <row r="23" spans="1:12" x14ac:dyDescent="0.2">
      <c r="A23" s="40"/>
      <c r="B23" s="42">
        <v>0</v>
      </c>
      <c r="C23" s="7">
        <f t="shared" si="4"/>
        <v>0</v>
      </c>
      <c r="D23" s="8" t="e">
        <f t="shared" si="5"/>
        <v>#DIV/0!</v>
      </c>
      <c r="E23" s="8" t="e">
        <f t="shared" si="6"/>
        <v>#DIV/0!</v>
      </c>
      <c r="F23" s="4"/>
      <c r="G23" s="19"/>
      <c r="H23" s="43" t="s">
        <v>41</v>
      </c>
      <c r="I23" s="7">
        <f>SUM($B$35)</f>
        <v>0</v>
      </c>
      <c r="J23" s="44">
        <f t="shared" ref="J23:J26" si="8">I23 * 12</f>
        <v>0</v>
      </c>
      <c r="K23" s="8" t="e">
        <f t="shared" ref="K23:K25" si="9">I23/$B$30</f>
        <v>#DIV/0!</v>
      </c>
      <c r="L23" s="4"/>
    </row>
    <row r="24" spans="1:12" x14ac:dyDescent="0.2">
      <c r="A24" s="40"/>
      <c r="B24" s="42">
        <v>0</v>
      </c>
      <c r="C24" s="7">
        <f t="shared" si="4"/>
        <v>0</v>
      </c>
      <c r="D24" s="8" t="e">
        <f t="shared" si="5"/>
        <v>#DIV/0!</v>
      </c>
      <c r="E24" s="8" t="e">
        <f t="shared" si="6"/>
        <v>#DIV/0!</v>
      </c>
      <c r="F24" s="4"/>
      <c r="G24" s="19"/>
      <c r="H24" s="45" t="s">
        <v>42</v>
      </c>
      <c r="I24" s="7">
        <f>SUM($B$37,$B$41)</f>
        <v>0</v>
      </c>
      <c r="J24" s="44">
        <f t="shared" si="8"/>
        <v>0</v>
      </c>
      <c r="K24" s="8" t="e">
        <f t="shared" si="9"/>
        <v>#DIV/0!</v>
      </c>
      <c r="L24" s="4"/>
    </row>
    <row r="25" spans="1:12" x14ac:dyDescent="0.2">
      <c r="A25" s="40"/>
      <c r="B25" s="42">
        <v>0</v>
      </c>
      <c r="C25" s="7">
        <f t="shared" si="4"/>
        <v>0</v>
      </c>
      <c r="D25" s="8" t="e">
        <f t="shared" si="5"/>
        <v>#DIV/0!</v>
      </c>
      <c r="E25" s="8" t="e">
        <f t="shared" si="6"/>
        <v>#DIV/0!</v>
      </c>
      <c r="F25" s="4"/>
      <c r="G25" s="19"/>
      <c r="H25" s="46" t="s">
        <v>43</v>
      </c>
      <c r="I25" s="7">
        <f>SUM($B$42)</f>
        <v>0</v>
      </c>
      <c r="J25" s="44">
        <f t="shared" si="8"/>
        <v>0</v>
      </c>
      <c r="K25" s="8" t="e">
        <f t="shared" si="9"/>
        <v>#DIV/0!</v>
      </c>
      <c r="L25" s="4"/>
    </row>
    <row r="26" spans="1:12" x14ac:dyDescent="0.2">
      <c r="A26" s="40"/>
      <c r="B26" s="42">
        <v>0</v>
      </c>
      <c r="C26" s="7">
        <f t="shared" si="4"/>
        <v>0</v>
      </c>
      <c r="D26" s="8" t="e">
        <f t="shared" si="5"/>
        <v>#DIV/0!</v>
      </c>
      <c r="E26" s="8" t="e">
        <f t="shared" si="6"/>
        <v>#DIV/0!</v>
      </c>
      <c r="F26" s="4"/>
      <c r="G26" s="19"/>
      <c r="H26" s="13" t="s">
        <v>7</v>
      </c>
      <c r="I26" s="14">
        <f>SUM(I23:I25)</f>
        <v>0</v>
      </c>
      <c r="J26" s="14">
        <f t="shared" si="8"/>
        <v>0</v>
      </c>
      <c r="K26" s="16" t="e">
        <f>SUM(K23:K25)</f>
        <v>#DIV/0!</v>
      </c>
      <c r="L26" s="4"/>
    </row>
    <row r="27" spans="1:12" x14ac:dyDescent="0.2">
      <c r="A27" s="40"/>
      <c r="B27" s="42">
        <v>0</v>
      </c>
      <c r="C27" s="7">
        <f t="shared" si="4"/>
        <v>0</v>
      </c>
      <c r="D27" s="8" t="e">
        <f t="shared" si="5"/>
        <v>#DIV/0!</v>
      </c>
      <c r="E27" s="8" t="e">
        <f t="shared" si="6"/>
        <v>#DIV/0!</v>
      </c>
      <c r="F27" s="4"/>
      <c r="G27" s="19"/>
      <c r="H27" s="47"/>
      <c r="I27" s="25"/>
      <c r="J27" s="25"/>
      <c r="K27" s="48"/>
      <c r="L27" s="4"/>
    </row>
    <row r="28" spans="1:12" x14ac:dyDescent="0.2">
      <c r="A28" s="17"/>
      <c r="B28" s="17"/>
      <c r="C28" s="17"/>
      <c r="D28" s="17"/>
      <c r="E28" s="17"/>
      <c r="H28" s="17"/>
      <c r="I28" s="17"/>
      <c r="J28" s="17"/>
      <c r="K28" s="17"/>
    </row>
    <row r="29" spans="1:12" x14ac:dyDescent="0.2">
      <c r="A29" s="23"/>
      <c r="B29" s="23"/>
      <c r="C29" s="23"/>
      <c r="D29" s="23"/>
      <c r="E29" s="23"/>
      <c r="H29" s="23"/>
      <c r="I29" s="23"/>
      <c r="J29" s="23"/>
      <c r="K29" s="23"/>
    </row>
    <row r="30" spans="1:12" ht="36" x14ac:dyDescent="0.25">
      <c r="A30" s="26" t="s">
        <v>44</v>
      </c>
      <c r="B30" s="14">
        <f>SUM(B31:B66)</f>
        <v>0</v>
      </c>
      <c r="C30" s="27" t="s">
        <v>8</v>
      </c>
      <c r="D30" s="27" t="s">
        <v>17</v>
      </c>
      <c r="E30" s="27" t="s">
        <v>9</v>
      </c>
      <c r="F30" s="4"/>
      <c r="G30" s="19"/>
      <c r="H30" s="26" t="s">
        <v>45</v>
      </c>
      <c r="I30" s="41"/>
      <c r="J30" s="41"/>
      <c r="K30" s="41"/>
      <c r="L30" s="4"/>
    </row>
    <row r="31" spans="1:12" x14ac:dyDescent="0.2">
      <c r="A31" s="49" t="s">
        <v>46</v>
      </c>
      <c r="B31" s="35">
        <v>0</v>
      </c>
      <c r="C31" s="50">
        <f t="shared" ref="C31:C55" si="10">B31 * 12</f>
        <v>0</v>
      </c>
      <c r="D31" s="8" t="e">
        <f t="shared" ref="D31:D55" si="11">B31/$B$30</f>
        <v>#DIV/0!</v>
      </c>
      <c r="E31" s="8" t="e">
        <f t="shared" ref="E31:E55" si="12">B31/$B$5</f>
        <v>#DIV/0!</v>
      </c>
      <c r="F31" s="4"/>
      <c r="G31" s="19"/>
      <c r="H31" s="27" t="s">
        <v>47</v>
      </c>
      <c r="I31" s="27" t="s">
        <v>48</v>
      </c>
      <c r="J31" s="27" t="s">
        <v>49</v>
      </c>
      <c r="K31" s="27" t="s">
        <v>40</v>
      </c>
      <c r="L31" s="4"/>
    </row>
    <row r="32" spans="1:12" x14ac:dyDescent="0.2">
      <c r="A32" s="5" t="s">
        <v>50</v>
      </c>
      <c r="B32" s="31">
        <v>0</v>
      </c>
      <c r="C32" s="50">
        <f t="shared" si="10"/>
        <v>0</v>
      </c>
      <c r="D32" s="8" t="e">
        <f t="shared" si="11"/>
        <v>#DIV/0!</v>
      </c>
      <c r="E32" s="8" t="e">
        <f t="shared" si="12"/>
        <v>#DIV/0!</v>
      </c>
      <c r="F32" s="4"/>
      <c r="G32" s="19"/>
      <c r="H32" s="5" t="s">
        <v>51</v>
      </c>
      <c r="I32" s="6">
        <v>0</v>
      </c>
      <c r="J32" s="50">
        <f>I32 / 12</f>
        <v>0</v>
      </c>
      <c r="K32" s="8" t="e">
        <f>I32/12/$B$30</f>
        <v>#DIV/0!</v>
      </c>
      <c r="L32" s="4"/>
    </row>
    <row r="33" spans="1:12" x14ac:dyDescent="0.2">
      <c r="A33" s="40"/>
      <c r="B33" s="31">
        <v>0</v>
      </c>
      <c r="C33" s="50">
        <f t="shared" si="10"/>
        <v>0</v>
      </c>
      <c r="D33" s="8" t="e">
        <f t="shared" si="11"/>
        <v>#DIV/0!</v>
      </c>
      <c r="E33" s="8" t="e">
        <f t="shared" si="12"/>
        <v>#DIV/0!</v>
      </c>
      <c r="F33" s="4"/>
      <c r="G33" s="19"/>
      <c r="H33" s="27" t="s">
        <v>52</v>
      </c>
      <c r="I33" s="51"/>
      <c r="J33" s="51"/>
      <c r="K33" s="52"/>
      <c r="L33" s="4"/>
    </row>
    <row r="34" spans="1:12" x14ac:dyDescent="0.2">
      <c r="A34" s="40"/>
      <c r="B34" s="31">
        <v>0</v>
      </c>
      <c r="C34" s="50">
        <f t="shared" si="10"/>
        <v>0</v>
      </c>
      <c r="D34" s="8" t="e">
        <f t="shared" si="11"/>
        <v>#DIV/0!</v>
      </c>
      <c r="E34" s="8" t="e">
        <f t="shared" si="12"/>
        <v>#DIV/0!</v>
      </c>
      <c r="F34" s="4"/>
      <c r="G34" s="19"/>
      <c r="H34" s="5" t="s">
        <v>53</v>
      </c>
      <c r="I34" s="6">
        <v>0</v>
      </c>
      <c r="J34" s="50">
        <f t="shared" ref="J34:J62" si="13">I34 / 12</f>
        <v>0</v>
      </c>
      <c r="K34" s="8" t="e">
        <f t="shared" ref="K34:K62" si="14">I34/12/$B$30</f>
        <v>#DIV/0!</v>
      </c>
      <c r="L34" s="4"/>
    </row>
    <row r="35" spans="1:12" x14ac:dyDescent="0.2">
      <c r="A35" s="43" t="s">
        <v>54</v>
      </c>
      <c r="B35" s="31">
        <v>0</v>
      </c>
      <c r="C35" s="50">
        <f t="shared" si="10"/>
        <v>0</v>
      </c>
      <c r="D35" s="8" t="e">
        <f t="shared" si="11"/>
        <v>#DIV/0!</v>
      </c>
      <c r="E35" s="8" t="e">
        <f t="shared" si="12"/>
        <v>#DIV/0!</v>
      </c>
      <c r="F35" s="4"/>
      <c r="G35" s="19"/>
      <c r="H35" s="40"/>
      <c r="I35" s="6">
        <v>0</v>
      </c>
      <c r="J35" s="50">
        <f t="shared" si="13"/>
        <v>0</v>
      </c>
      <c r="K35" s="8" t="e">
        <f t="shared" si="14"/>
        <v>#DIV/0!</v>
      </c>
      <c r="L35" s="4"/>
    </row>
    <row r="36" spans="1:12" x14ac:dyDescent="0.2">
      <c r="A36" s="40"/>
      <c r="B36" s="31">
        <v>0</v>
      </c>
      <c r="C36" s="50">
        <f t="shared" si="10"/>
        <v>0</v>
      </c>
      <c r="D36" s="8" t="e">
        <f t="shared" si="11"/>
        <v>#DIV/0!</v>
      </c>
      <c r="E36" s="8" t="e">
        <f t="shared" si="12"/>
        <v>#DIV/0!</v>
      </c>
      <c r="F36" s="4"/>
      <c r="G36" s="19"/>
      <c r="H36" s="40"/>
      <c r="I36" s="6">
        <v>0</v>
      </c>
      <c r="J36" s="50">
        <f t="shared" si="13"/>
        <v>0</v>
      </c>
      <c r="K36" s="8" t="e">
        <f t="shared" si="14"/>
        <v>#DIV/0!</v>
      </c>
      <c r="L36" s="4"/>
    </row>
    <row r="37" spans="1:12" x14ac:dyDescent="0.2">
      <c r="A37" s="45" t="s">
        <v>55</v>
      </c>
      <c r="B37" s="31">
        <v>0</v>
      </c>
      <c r="C37" s="50">
        <f t="shared" si="10"/>
        <v>0</v>
      </c>
      <c r="D37" s="8" t="e">
        <f t="shared" si="11"/>
        <v>#DIV/0!</v>
      </c>
      <c r="E37" s="8" t="e">
        <f t="shared" si="12"/>
        <v>#DIV/0!</v>
      </c>
      <c r="F37" s="4"/>
      <c r="G37" s="19"/>
      <c r="H37" s="40"/>
      <c r="I37" s="6">
        <v>0</v>
      </c>
      <c r="J37" s="50">
        <f t="shared" si="13"/>
        <v>0</v>
      </c>
      <c r="K37" s="8" t="e">
        <f t="shared" si="14"/>
        <v>#DIV/0!</v>
      </c>
      <c r="L37" s="4"/>
    </row>
    <row r="38" spans="1:12" x14ac:dyDescent="0.2">
      <c r="A38" s="9" t="s">
        <v>56</v>
      </c>
      <c r="B38" s="53">
        <f>$I$84 / 12</f>
        <v>0</v>
      </c>
      <c r="C38" s="50">
        <f t="shared" si="10"/>
        <v>0</v>
      </c>
      <c r="D38" s="8" t="e">
        <f t="shared" si="11"/>
        <v>#DIV/0!</v>
      </c>
      <c r="E38" s="8" t="e">
        <f t="shared" si="12"/>
        <v>#DIV/0!</v>
      </c>
      <c r="F38" s="4"/>
      <c r="G38" s="19"/>
      <c r="H38" s="40"/>
      <c r="I38" s="6">
        <v>0</v>
      </c>
      <c r="J38" s="50">
        <f t="shared" si="13"/>
        <v>0</v>
      </c>
      <c r="K38" s="8" t="e">
        <f t="shared" si="14"/>
        <v>#DIV/0!</v>
      </c>
      <c r="L38" s="4"/>
    </row>
    <row r="39" spans="1:12" x14ac:dyDescent="0.2">
      <c r="A39" s="54" t="s">
        <v>45</v>
      </c>
      <c r="B39" s="31">
        <v>0</v>
      </c>
      <c r="C39" s="50">
        <f t="shared" si="10"/>
        <v>0</v>
      </c>
      <c r="D39" s="8" t="e">
        <f t="shared" si="11"/>
        <v>#DIV/0!</v>
      </c>
      <c r="E39" s="8" t="e">
        <f t="shared" si="12"/>
        <v>#DIV/0!</v>
      </c>
      <c r="F39" s="4"/>
      <c r="G39" s="19"/>
      <c r="H39" s="40"/>
      <c r="I39" s="6">
        <v>0</v>
      </c>
      <c r="J39" s="50">
        <f t="shared" si="13"/>
        <v>0</v>
      </c>
      <c r="K39" s="8" t="e">
        <f t="shared" si="14"/>
        <v>#DIV/0!</v>
      </c>
      <c r="L39" s="4"/>
    </row>
    <row r="40" spans="1:12" x14ac:dyDescent="0.2">
      <c r="A40" s="9" t="s">
        <v>57</v>
      </c>
      <c r="B40" s="31">
        <v>0</v>
      </c>
      <c r="C40" s="50">
        <f t="shared" si="10"/>
        <v>0</v>
      </c>
      <c r="D40" s="8" t="e">
        <f t="shared" si="11"/>
        <v>#DIV/0!</v>
      </c>
      <c r="E40" s="8" t="e">
        <f t="shared" si="12"/>
        <v>#DIV/0!</v>
      </c>
      <c r="F40" s="4"/>
      <c r="G40" s="19"/>
      <c r="H40" s="40"/>
      <c r="I40" s="6">
        <v>0</v>
      </c>
      <c r="J40" s="50">
        <f t="shared" si="13"/>
        <v>0</v>
      </c>
      <c r="K40" s="8" t="e">
        <f t="shared" si="14"/>
        <v>#DIV/0!</v>
      </c>
      <c r="L40" s="4"/>
    </row>
    <row r="41" spans="1:12" x14ac:dyDescent="0.2">
      <c r="A41" s="45" t="s">
        <v>58</v>
      </c>
      <c r="B41" s="31">
        <v>0</v>
      </c>
      <c r="C41" s="50">
        <f t="shared" si="10"/>
        <v>0</v>
      </c>
      <c r="D41" s="8" t="e">
        <f t="shared" si="11"/>
        <v>#DIV/0!</v>
      </c>
      <c r="E41" s="8" t="e">
        <f t="shared" si="12"/>
        <v>#DIV/0!</v>
      </c>
      <c r="F41" s="4"/>
      <c r="G41" s="19"/>
      <c r="H41" s="40"/>
      <c r="I41" s="6">
        <v>0</v>
      </c>
      <c r="J41" s="50">
        <f t="shared" si="13"/>
        <v>0</v>
      </c>
      <c r="K41" s="8" t="e">
        <f t="shared" si="14"/>
        <v>#DIV/0!</v>
      </c>
      <c r="L41" s="4"/>
    </row>
    <row r="42" spans="1:12" x14ac:dyDescent="0.2">
      <c r="A42" s="46" t="s">
        <v>59</v>
      </c>
      <c r="B42" s="31">
        <v>0</v>
      </c>
      <c r="C42" s="50">
        <f t="shared" si="10"/>
        <v>0</v>
      </c>
      <c r="D42" s="8" t="e">
        <f t="shared" si="11"/>
        <v>#DIV/0!</v>
      </c>
      <c r="E42" s="8" t="e">
        <f t="shared" si="12"/>
        <v>#DIV/0!</v>
      </c>
      <c r="F42" s="4"/>
      <c r="G42" s="19"/>
      <c r="H42" s="40"/>
      <c r="I42" s="6">
        <v>0</v>
      </c>
      <c r="J42" s="50">
        <f t="shared" si="13"/>
        <v>0</v>
      </c>
      <c r="K42" s="8" t="e">
        <f t="shared" si="14"/>
        <v>#DIV/0!</v>
      </c>
      <c r="L42" s="4"/>
    </row>
    <row r="43" spans="1:12" x14ac:dyDescent="0.2">
      <c r="A43" s="5" t="s">
        <v>60</v>
      </c>
      <c r="B43" s="31">
        <v>0</v>
      </c>
      <c r="C43" s="50">
        <f t="shared" si="10"/>
        <v>0</v>
      </c>
      <c r="D43" s="8" t="e">
        <f t="shared" si="11"/>
        <v>#DIV/0!</v>
      </c>
      <c r="E43" s="8" t="e">
        <f t="shared" si="12"/>
        <v>#DIV/0!</v>
      </c>
      <c r="F43" s="4"/>
      <c r="G43" s="19"/>
      <c r="H43" s="40"/>
      <c r="I43" s="6">
        <v>0</v>
      </c>
      <c r="J43" s="50">
        <f t="shared" si="13"/>
        <v>0</v>
      </c>
      <c r="K43" s="8" t="e">
        <f t="shared" si="14"/>
        <v>#DIV/0!</v>
      </c>
      <c r="L43" s="4"/>
    </row>
    <row r="44" spans="1:12" x14ac:dyDescent="0.2">
      <c r="A44" s="5" t="s">
        <v>61</v>
      </c>
      <c r="B44" s="31">
        <v>0</v>
      </c>
      <c r="C44" s="50">
        <f t="shared" si="10"/>
        <v>0</v>
      </c>
      <c r="D44" s="8" t="e">
        <f t="shared" si="11"/>
        <v>#DIV/0!</v>
      </c>
      <c r="E44" s="8" t="e">
        <f t="shared" si="12"/>
        <v>#DIV/0!</v>
      </c>
      <c r="F44" s="4"/>
      <c r="G44" s="19"/>
      <c r="H44" s="40"/>
      <c r="I44" s="6">
        <v>0</v>
      </c>
      <c r="J44" s="50">
        <f t="shared" si="13"/>
        <v>0</v>
      </c>
      <c r="K44" s="8" t="e">
        <f t="shared" si="14"/>
        <v>#DIV/0!</v>
      </c>
      <c r="L44" s="4"/>
    </row>
    <row r="45" spans="1:12" x14ac:dyDescent="0.2">
      <c r="A45" s="5" t="s">
        <v>62</v>
      </c>
      <c r="B45" s="31">
        <v>0</v>
      </c>
      <c r="C45" s="50">
        <f t="shared" si="10"/>
        <v>0</v>
      </c>
      <c r="D45" s="8" t="e">
        <f t="shared" si="11"/>
        <v>#DIV/0!</v>
      </c>
      <c r="E45" s="8" t="e">
        <f t="shared" si="12"/>
        <v>#DIV/0!</v>
      </c>
      <c r="F45" s="4"/>
      <c r="G45" s="19"/>
      <c r="H45" s="40"/>
      <c r="I45" s="6">
        <v>0</v>
      </c>
      <c r="J45" s="50">
        <f t="shared" si="13"/>
        <v>0</v>
      </c>
      <c r="K45" s="8" t="e">
        <f t="shared" si="14"/>
        <v>#DIV/0!</v>
      </c>
      <c r="L45" s="4"/>
    </row>
    <row r="46" spans="1:12" x14ac:dyDescent="0.2">
      <c r="A46" s="5" t="s">
        <v>63</v>
      </c>
      <c r="B46" s="55">
        <v>0</v>
      </c>
      <c r="C46" s="50">
        <f t="shared" si="10"/>
        <v>0</v>
      </c>
      <c r="D46" s="8" t="e">
        <f t="shared" si="11"/>
        <v>#DIV/0!</v>
      </c>
      <c r="E46" s="8" t="e">
        <f t="shared" si="12"/>
        <v>#DIV/0!</v>
      </c>
      <c r="F46" s="4"/>
      <c r="G46" s="19"/>
      <c r="H46" s="40"/>
      <c r="I46" s="6">
        <v>0</v>
      </c>
      <c r="J46" s="50">
        <f t="shared" si="13"/>
        <v>0</v>
      </c>
      <c r="K46" s="8" t="e">
        <f t="shared" si="14"/>
        <v>#DIV/0!</v>
      </c>
      <c r="L46" s="4"/>
    </row>
    <row r="47" spans="1:12" x14ac:dyDescent="0.2">
      <c r="A47" s="5" t="s">
        <v>64</v>
      </c>
      <c r="B47" s="55">
        <v>0</v>
      </c>
      <c r="C47" s="50">
        <f t="shared" si="10"/>
        <v>0</v>
      </c>
      <c r="D47" s="8" t="e">
        <f t="shared" si="11"/>
        <v>#DIV/0!</v>
      </c>
      <c r="E47" s="8" t="e">
        <f t="shared" si="12"/>
        <v>#DIV/0!</v>
      </c>
      <c r="F47" s="4"/>
      <c r="G47" s="19"/>
      <c r="H47" s="40"/>
      <c r="I47" s="6">
        <v>0</v>
      </c>
      <c r="J47" s="50">
        <f t="shared" si="13"/>
        <v>0</v>
      </c>
      <c r="K47" s="8" t="e">
        <f t="shared" si="14"/>
        <v>#DIV/0!</v>
      </c>
      <c r="L47" s="4"/>
    </row>
    <row r="48" spans="1:12" x14ac:dyDescent="0.2">
      <c r="A48" s="5" t="s">
        <v>34</v>
      </c>
      <c r="B48" s="39">
        <v>0</v>
      </c>
      <c r="C48" s="50">
        <f t="shared" si="10"/>
        <v>0</v>
      </c>
      <c r="D48" s="8" t="e">
        <f t="shared" si="11"/>
        <v>#DIV/0!</v>
      </c>
      <c r="E48" s="8" t="e">
        <f t="shared" si="12"/>
        <v>#DIV/0!</v>
      </c>
      <c r="F48" s="4"/>
      <c r="G48" s="19"/>
      <c r="H48" s="40"/>
      <c r="I48" s="6">
        <v>0</v>
      </c>
      <c r="J48" s="50">
        <f t="shared" si="13"/>
        <v>0</v>
      </c>
      <c r="K48" s="8" t="e">
        <f t="shared" si="14"/>
        <v>#DIV/0!</v>
      </c>
      <c r="L48" s="4"/>
    </row>
    <row r="49" spans="1:12" x14ac:dyDescent="0.2">
      <c r="A49" s="40"/>
      <c r="B49" s="31">
        <v>0</v>
      </c>
      <c r="C49" s="50">
        <f t="shared" si="10"/>
        <v>0</v>
      </c>
      <c r="D49" s="8" t="e">
        <f t="shared" si="11"/>
        <v>#DIV/0!</v>
      </c>
      <c r="E49" s="8" t="e">
        <f t="shared" si="12"/>
        <v>#DIV/0!</v>
      </c>
      <c r="F49" s="4"/>
      <c r="G49" s="19"/>
      <c r="H49" s="40"/>
      <c r="I49" s="6">
        <v>0</v>
      </c>
      <c r="J49" s="50">
        <f t="shared" si="13"/>
        <v>0</v>
      </c>
      <c r="K49" s="8" t="e">
        <f t="shared" si="14"/>
        <v>#DIV/0!</v>
      </c>
      <c r="L49" s="4"/>
    </row>
    <row r="50" spans="1:12" x14ac:dyDescent="0.2">
      <c r="A50" s="40"/>
      <c r="B50" s="31">
        <v>0</v>
      </c>
      <c r="C50" s="50">
        <f t="shared" si="10"/>
        <v>0</v>
      </c>
      <c r="D50" s="8" t="e">
        <f t="shared" si="11"/>
        <v>#DIV/0!</v>
      </c>
      <c r="E50" s="8" t="e">
        <f t="shared" si="12"/>
        <v>#DIV/0!</v>
      </c>
      <c r="F50" s="4"/>
      <c r="G50" s="19"/>
      <c r="H50" s="40"/>
      <c r="I50" s="6">
        <v>0</v>
      </c>
      <c r="J50" s="50">
        <f t="shared" si="13"/>
        <v>0</v>
      </c>
      <c r="K50" s="8" t="e">
        <f t="shared" si="14"/>
        <v>#DIV/0!</v>
      </c>
      <c r="L50" s="4"/>
    </row>
    <row r="51" spans="1:12" x14ac:dyDescent="0.2">
      <c r="A51" s="40"/>
      <c r="B51" s="31">
        <v>0</v>
      </c>
      <c r="C51" s="50">
        <f t="shared" si="10"/>
        <v>0</v>
      </c>
      <c r="D51" s="8" t="e">
        <f t="shared" si="11"/>
        <v>#DIV/0!</v>
      </c>
      <c r="E51" s="8" t="e">
        <f t="shared" si="12"/>
        <v>#DIV/0!</v>
      </c>
      <c r="F51" s="4"/>
      <c r="G51" s="19"/>
      <c r="H51" s="40"/>
      <c r="I51" s="6">
        <v>0</v>
      </c>
      <c r="J51" s="50">
        <f t="shared" si="13"/>
        <v>0</v>
      </c>
      <c r="K51" s="8" t="e">
        <f t="shared" si="14"/>
        <v>#DIV/0!</v>
      </c>
      <c r="L51" s="4"/>
    </row>
    <row r="52" spans="1:12" x14ac:dyDescent="0.2">
      <c r="A52" s="40"/>
      <c r="B52" s="31">
        <v>0</v>
      </c>
      <c r="C52" s="50">
        <f t="shared" si="10"/>
        <v>0</v>
      </c>
      <c r="D52" s="8" t="e">
        <f t="shared" si="11"/>
        <v>#DIV/0!</v>
      </c>
      <c r="E52" s="8" t="e">
        <f t="shared" si="12"/>
        <v>#DIV/0!</v>
      </c>
      <c r="F52" s="4"/>
      <c r="G52" s="19"/>
      <c r="H52" s="40"/>
      <c r="I52" s="6">
        <v>0</v>
      </c>
      <c r="J52" s="50">
        <f t="shared" si="13"/>
        <v>0</v>
      </c>
      <c r="K52" s="8" t="e">
        <f t="shared" si="14"/>
        <v>#DIV/0!</v>
      </c>
      <c r="L52" s="4"/>
    </row>
    <row r="53" spans="1:12" x14ac:dyDescent="0.2">
      <c r="A53" s="40"/>
      <c r="B53" s="31">
        <v>0</v>
      </c>
      <c r="C53" s="50">
        <f t="shared" si="10"/>
        <v>0</v>
      </c>
      <c r="D53" s="8" t="e">
        <f t="shared" si="11"/>
        <v>#DIV/0!</v>
      </c>
      <c r="E53" s="8" t="e">
        <f t="shared" si="12"/>
        <v>#DIV/0!</v>
      </c>
      <c r="F53" s="4"/>
      <c r="G53" s="19"/>
      <c r="H53" s="40"/>
      <c r="I53" s="6">
        <v>0</v>
      </c>
      <c r="J53" s="50">
        <f t="shared" si="13"/>
        <v>0</v>
      </c>
      <c r="K53" s="8" t="e">
        <f t="shared" si="14"/>
        <v>#DIV/0!</v>
      </c>
      <c r="L53" s="4"/>
    </row>
    <row r="54" spans="1:12" x14ac:dyDescent="0.2">
      <c r="A54" s="40"/>
      <c r="B54" s="31">
        <v>0</v>
      </c>
      <c r="C54" s="50">
        <f t="shared" si="10"/>
        <v>0</v>
      </c>
      <c r="D54" s="8" t="e">
        <f t="shared" si="11"/>
        <v>#DIV/0!</v>
      </c>
      <c r="E54" s="8" t="e">
        <f t="shared" si="12"/>
        <v>#DIV/0!</v>
      </c>
      <c r="F54" s="4"/>
      <c r="G54" s="19"/>
      <c r="H54" s="40"/>
      <c r="I54" s="6">
        <v>0</v>
      </c>
      <c r="J54" s="50">
        <f t="shared" si="13"/>
        <v>0</v>
      </c>
      <c r="K54" s="8" t="e">
        <f t="shared" si="14"/>
        <v>#DIV/0!</v>
      </c>
      <c r="L54" s="4"/>
    </row>
    <row r="55" spans="1:12" x14ac:dyDescent="0.2">
      <c r="A55" s="40"/>
      <c r="B55" s="31">
        <v>0</v>
      </c>
      <c r="C55" s="50">
        <f t="shared" si="10"/>
        <v>0</v>
      </c>
      <c r="D55" s="8" t="e">
        <f t="shared" si="11"/>
        <v>#DIV/0!</v>
      </c>
      <c r="E55" s="8" t="e">
        <f t="shared" si="12"/>
        <v>#DIV/0!</v>
      </c>
      <c r="F55" s="4"/>
      <c r="G55" s="19"/>
      <c r="H55" s="40"/>
      <c r="I55" s="6">
        <v>0</v>
      </c>
      <c r="J55" s="50">
        <f t="shared" si="13"/>
        <v>0</v>
      </c>
      <c r="K55" s="8" t="e">
        <f t="shared" si="14"/>
        <v>#DIV/0!</v>
      </c>
      <c r="L55" s="4"/>
    </row>
    <row r="56" spans="1:12" x14ac:dyDescent="0.2">
      <c r="A56" s="40"/>
      <c r="B56" s="6">
        <v>0</v>
      </c>
      <c r="C56" s="56">
        <v>0</v>
      </c>
      <c r="D56" s="5" t="e">
        <v>#DIV/0!</v>
      </c>
      <c r="E56" s="5" t="e">
        <v>#DIV/0!</v>
      </c>
      <c r="F56" s="4"/>
      <c r="G56" s="19"/>
      <c r="H56" s="40"/>
      <c r="I56" s="6">
        <v>0</v>
      </c>
      <c r="J56" s="50">
        <f t="shared" si="13"/>
        <v>0</v>
      </c>
      <c r="K56" s="8" t="e">
        <f t="shared" si="14"/>
        <v>#DIV/0!</v>
      </c>
      <c r="L56" s="4"/>
    </row>
    <row r="57" spans="1:12" x14ac:dyDescent="0.2">
      <c r="A57" s="40"/>
      <c r="B57" s="6">
        <v>0</v>
      </c>
      <c r="C57" s="56">
        <v>0</v>
      </c>
      <c r="D57" s="5" t="e">
        <v>#DIV/0!</v>
      </c>
      <c r="E57" s="5" t="e">
        <v>#DIV/0!</v>
      </c>
      <c r="F57" s="4"/>
      <c r="G57" s="19"/>
      <c r="H57" s="40"/>
      <c r="I57" s="6">
        <v>0</v>
      </c>
      <c r="J57" s="50">
        <f t="shared" si="13"/>
        <v>0</v>
      </c>
      <c r="K57" s="8" t="e">
        <f t="shared" si="14"/>
        <v>#DIV/0!</v>
      </c>
      <c r="L57" s="4"/>
    </row>
    <row r="58" spans="1:12" x14ac:dyDescent="0.2">
      <c r="A58" s="40"/>
      <c r="B58" s="6">
        <v>0</v>
      </c>
      <c r="C58" s="56">
        <v>0</v>
      </c>
      <c r="D58" s="5" t="e">
        <v>#DIV/0!</v>
      </c>
      <c r="E58" s="5" t="e">
        <v>#DIV/0!</v>
      </c>
      <c r="F58" s="4"/>
      <c r="G58" s="19"/>
      <c r="H58" s="40"/>
      <c r="I58" s="6">
        <v>0</v>
      </c>
      <c r="J58" s="50">
        <f t="shared" si="13"/>
        <v>0</v>
      </c>
      <c r="K58" s="8" t="e">
        <f t="shared" si="14"/>
        <v>#DIV/0!</v>
      </c>
      <c r="L58" s="4"/>
    </row>
    <row r="59" spans="1:12" x14ac:dyDescent="0.2">
      <c r="A59" s="40"/>
      <c r="B59" s="6">
        <v>0</v>
      </c>
      <c r="C59" s="56">
        <v>0</v>
      </c>
      <c r="D59" s="5" t="e">
        <v>#DIV/0!</v>
      </c>
      <c r="E59" s="5" t="e">
        <v>#DIV/0!</v>
      </c>
      <c r="F59" s="4"/>
      <c r="G59" s="19"/>
      <c r="H59" s="40"/>
      <c r="I59" s="6">
        <v>0</v>
      </c>
      <c r="J59" s="50">
        <f t="shared" si="13"/>
        <v>0</v>
      </c>
      <c r="K59" s="8" t="e">
        <f t="shared" si="14"/>
        <v>#DIV/0!</v>
      </c>
      <c r="L59" s="4"/>
    </row>
    <row r="60" spans="1:12" x14ac:dyDescent="0.2">
      <c r="A60" s="40"/>
      <c r="B60" s="6">
        <v>0</v>
      </c>
      <c r="C60" s="56">
        <v>0</v>
      </c>
      <c r="D60" s="5" t="e">
        <v>#DIV/0!</v>
      </c>
      <c r="E60" s="5" t="e">
        <v>#DIV/0!</v>
      </c>
      <c r="F60" s="4"/>
      <c r="G60" s="19"/>
      <c r="H60" s="40"/>
      <c r="I60" s="6">
        <v>0</v>
      </c>
      <c r="J60" s="50">
        <f t="shared" si="13"/>
        <v>0</v>
      </c>
      <c r="K60" s="8" t="e">
        <f t="shared" si="14"/>
        <v>#DIV/0!</v>
      </c>
      <c r="L60" s="4"/>
    </row>
    <row r="61" spans="1:12" x14ac:dyDescent="0.2">
      <c r="A61" s="40"/>
      <c r="B61" s="7"/>
      <c r="C61" s="50"/>
      <c r="D61" s="40"/>
      <c r="E61" s="40"/>
      <c r="F61" s="4"/>
      <c r="G61" s="19"/>
      <c r="H61" s="40"/>
      <c r="I61" s="6">
        <v>0</v>
      </c>
      <c r="J61" s="50">
        <f t="shared" si="13"/>
        <v>0</v>
      </c>
      <c r="K61" s="8" t="e">
        <f t="shared" si="14"/>
        <v>#DIV/0!</v>
      </c>
      <c r="L61" s="4"/>
    </row>
    <row r="62" spans="1:12" ht="15" x14ac:dyDescent="0.25">
      <c r="A62" s="57" t="s">
        <v>28</v>
      </c>
      <c r="B62" s="58"/>
      <c r="C62" s="58"/>
      <c r="D62" s="51"/>
      <c r="E62" s="58"/>
      <c r="F62" s="4"/>
      <c r="G62" s="19"/>
      <c r="H62" s="40"/>
      <c r="I62" s="6">
        <v>0</v>
      </c>
      <c r="J62" s="50">
        <f t="shared" si="13"/>
        <v>0</v>
      </c>
      <c r="K62" s="8" t="e">
        <f t="shared" si="14"/>
        <v>#DIV/0!</v>
      </c>
      <c r="L62" s="4"/>
    </row>
    <row r="63" spans="1:12" x14ac:dyDescent="0.2">
      <c r="A63" s="59" t="s">
        <v>65</v>
      </c>
      <c r="B63" s="60">
        <v>0</v>
      </c>
      <c r="C63" s="61">
        <f t="shared" ref="C63:C69" si="15">B63 * 12</f>
        <v>0</v>
      </c>
      <c r="D63" s="62" t="e">
        <f t="shared" ref="D63:D69" si="16">B63/$B$30</f>
        <v>#DIV/0!</v>
      </c>
      <c r="E63" s="62" t="e">
        <f t="shared" ref="E63:E69" si="17">B63/$B$5</f>
        <v>#DIV/0!</v>
      </c>
      <c r="F63" s="4"/>
      <c r="G63" s="19"/>
      <c r="H63" s="27" t="s">
        <v>66</v>
      </c>
      <c r="I63" s="52"/>
      <c r="J63" s="51"/>
      <c r="K63" s="63"/>
      <c r="L63" s="4"/>
    </row>
    <row r="64" spans="1:12" x14ac:dyDescent="0.2">
      <c r="A64" s="59" t="s">
        <v>67</v>
      </c>
      <c r="B64" s="60">
        <v>0</v>
      </c>
      <c r="C64" s="61">
        <f t="shared" si="15"/>
        <v>0</v>
      </c>
      <c r="D64" s="62" t="e">
        <f t="shared" si="16"/>
        <v>#DIV/0!</v>
      </c>
      <c r="E64" s="62" t="e">
        <f t="shared" si="17"/>
        <v>#DIV/0!</v>
      </c>
      <c r="F64" s="4"/>
      <c r="G64" s="19"/>
      <c r="H64" s="5" t="s">
        <v>68</v>
      </c>
      <c r="I64" s="6">
        <v>0</v>
      </c>
      <c r="J64" s="50">
        <f t="shared" ref="J64:J67" si="18">I64 / 12</f>
        <v>0</v>
      </c>
      <c r="K64" s="8" t="e">
        <f t="shared" ref="K64:K67" si="19">I64/12/$B$30</f>
        <v>#DIV/0!</v>
      </c>
      <c r="L64" s="4"/>
    </row>
    <row r="65" spans="1:12" x14ac:dyDescent="0.2">
      <c r="A65" s="59" t="s">
        <v>69</v>
      </c>
      <c r="B65" s="60">
        <v>0</v>
      </c>
      <c r="C65" s="61">
        <f t="shared" si="15"/>
        <v>0</v>
      </c>
      <c r="D65" s="62" t="e">
        <f t="shared" si="16"/>
        <v>#DIV/0!</v>
      </c>
      <c r="E65" s="62" t="e">
        <f t="shared" si="17"/>
        <v>#DIV/0!</v>
      </c>
      <c r="F65" s="4"/>
      <c r="G65" s="19"/>
      <c r="H65" s="5" t="s">
        <v>70</v>
      </c>
      <c r="I65" s="6">
        <v>0</v>
      </c>
      <c r="J65" s="50">
        <f t="shared" si="18"/>
        <v>0</v>
      </c>
      <c r="K65" s="8" t="e">
        <f t="shared" si="19"/>
        <v>#DIV/0!</v>
      </c>
      <c r="L65" s="4"/>
    </row>
    <row r="66" spans="1:12" x14ac:dyDescent="0.2">
      <c r="A66" s="64"/>
      <c r="B66" s="60">
        <v>0</v>
      </c>
      <c r="C66" s="61">
        <f t="shared" si="15"/>
        <v>0</v>
      </c>
      <c r="D66" s="62" t="e">
        <f t="shared" si="16"/>
        <v>#DIV/0!</v>
      </c>
      <c r="E66" s="62" t="e">
        <f t="shared" si="17"/>
        <v>#DIV/0!</v>
      </c>
      <c r="F66" s="4"/>
      <c r="G66" s="19"/>
      <c r="H66" s="40"/>
      <c r="I66" s="6">
        <v>0</v>
      </c>
      <c r="J66" s="50">
        <f t="shared" si="18"/>
        <v>0</v>
      </c>
      <c r="K66" s="8" t="e">
        <f t="shared" si="19"/>
        <v>#DIV/0!</v>
      </c>
      <c r="L66" s="4"/>
    </row>
    <row r="67" spans="1:12" x14ac:dyDescent="0.2">
      <c r="A67" s="64"/>
      <c r="B67" s="60">
        <v>0</v>
      </c>
      <c r="C67" s="61">
        <f t="shared" si="15"/>
        <v>0</v>
      </c>
      <c r="D67" s="62" t="e">
        <f t="shared" si="16"/>
        <v>#DIV/0!</v>
      </c>
      <c r="E67" s="62" t="e">
        <f t="shared" si="17"/>
        <v>#DIV/0!</v>
      </c>
      <c r="F67" s="4"/>
      <c r="G67" s="19"/>
      <c r="H67" s="40"/>
      <c r="I67" s="6">
        <v>0</v>
      </c>
      <c r="J67" s="50">
        <f t="shared" si="18"/>
        <v>0</v>
      </c>
      <c r="K67" s="8" t="e">
        <f t="shared" si="19"/>
        <v>#DIV/0!</v>
      </c>
      <c r="L67" s="4"/>
    </row>
    <row r="68" spans="1:12" x14ac:dyDescent="0.2">
      <c r="A68" s="64"/>
      <c r="B68" s="60">
        <v>0</v>
      </c>
      <c r="C68" s="61">
        <f t="shared" si="15"/>
        <v>0</v>
      </c>
      <c r="D68" s="62" t="e">
        <f t="shared" si="16"/>
        <v>#DIV/0!</v>
      </c>
      <c r="E68" s="62" t="e">
        <f t="shared" si="17"/>
        <v>#DIV/0!</v>
      </c>
      <c r="F68" s="4"/>
      <c r="G68" s="19"/>
      <c r="H68" s="27" t="s">
        <v>71</v>
      </c>
      <c r="I68" s="51"/>
      <c r="J68" s="51"/>
      <c r="K68" s="52"/>
      <c r="L68" s="4"/>
    </row>
    <row r="69" spans="1:12" x14ac:dyDescent="0.2">
      <c r="A69" s="64"/>
      <c r="B69" s="60">
        <v>0</v>
      </c>
      <c r="C69" s="61">
        <f t="shared" si="15"/>
        <v>0</v>
      </c>
      <c r="D69" s="62" t="e">
        <f t="shared" si="16"/>
        <v>#DIV/0!</v>
      </c>
      <c r="E69" s="62" t="e">
        <f t="shared" si="17"/>
        <v>#DIV/0!</v>
      </c>
      <c r="F69" s="4"/>
      <c r="G69" s="19"/>
      <c r="H69" s="5" t="s">
        <v>72</v>
      </c>
      <c r="I69" s="6">
        <v>0</v>
      </c>
      <c r="J69" s="50">
        <f t="shared" ref="J69:J88" si="20">I69 / 12</f>
        <v>0</v>
      </c>
      <c r="K69" s="8" t="e">
        <f t="shared" ref="K69:K88" si="21">I69/12/$B$30</f>
        <v>#DIV/0!</v>
      </c>
      <c r="L69" s="4"/>
    </row>
    <row r="70" spans="1:12" x14ac:dyDescent="0.2">
      <c r="A70" s="45" t="s">
        <v>73</v>
      </c>
      <c r="B70" s="65">
        <f t="shared" ref="B70:E70" si="22">SUM(B63:B66)</f>
        <v>0</v>
      </c>
      <c r="C70" s="66">
        <f t="shared" si="22"/>
        <v>0</v>
      </c>
      <c r="D70" s="67" t="e">
        <f t="shared" si="22"/>
        <v>#DIV/0!</v>
      </c>
      <c r="E70" s="67" t="e">
        <f t="shared" si="22"/>
        <v>#DIV/0!</v>
      </c>
      <c r="F70" s="4"/>
      <c r="G70" s="19"/>
      <c r="H70" s="40"/>
      <c r="I70" s="6">
        <v>0</v>
      </c>
      <c r="J70" s="50">
        <f t="shared" si="20"/>
        <v>0</v>
      </c>
      <c r="K70" s="8" t="e">
        <f t="shared" si="21"/>
        <v>#DIV/0!</v>
      </c>
      <c r="L70" s="4"/>
    </row>
    <row r="71" spans="1:12" x14ac:dyDescent="0.2">
      <c r="A71" s="17"/>
      <c r="B71" s="17"/>
      <c r="C71" s="17"/>
      <c r="D71" s="17"/>
      <c r="E71" s="17"/>
      <c r="G71" s="19"/>
      <c r="H71" s="40"/>
      <c r="I71" s="6">
        <v>0</v>
      </c>
      <c r="J71" s="50">
        <f t="shared" si="20"/>
        <v>0</v>
      </c>
      <c r="K71" s="8" t="e">
        <f t="shared" si="21"/>
        <v>#DIV/0!</v>
      </c>
      <c r="L71" s="4"/>
    </row>
    <row r="72" spans="1:12" x14ac:dyDescent="0.2">
      <c r="G72" s="19"/>
      <c r="H72" s="40"/>
      <c r="I72" s="6">
        <v>0</v>
      </c>
      <c r="J72" s="50">
        <f t="shared" si="20"/>
        <v>0</v>
      </c>
      <c r="K72" s="8" t="e">
        <f t="shared" si="21"/>
        <v>#DIV/0!</v>
      </c>
      <c r="L72" s="4"/>
    </row>
    <row r="73" spans="1:12" x14ac:dyDescent="0.2">
      <c r="G73" s="19"/>
      <c r="H73" s="40"/>
      <c r="I73" s="6">
        <v>0</v>
      </c>
      <c r="J73" s="50">
        <f t="shared" si="20"/>
        <v>0</v>
      </c>
      <c r="K73" s="8" t="e">
        <f t="shared" si="21"/>
        <v>#DIV/0!</v>
      </c>
      <c r="L73" s="4"/>
    </row>
    <row r="74" spans="1:12" x14ac:dyDescent="0.2">
      <c r="G74" s="19"/>
      <c r="H74" s="40"/>
      <c r="I74" s="6">
        <v>0</v>
      </c>
      <c r="J74" s="50">
        <f t="shared" si="20"/>
        <v>0</v>
      </c>
      <c r="K74" s="8" t="e">
        <f t="shared" si="21"/>
        <v>#DIV/0!</v>
      </c>
      <c r="L74" s="4"/>
    </row>
    <row r="75" spans="1:12" x14ac:dyDescent="0.2">
      <c r="G75" s="19"/>
      <c r="H75" s="40"/>
      <c r="I75" s="6">
        <v>0</v>
      </c>
      <c r="J75" s="50">
        <f t="shared" si="20"/>
        <v>0</v>
      </c>
      <c r="K75" s="8" t="e">
        <f t="shared" si="21"/>
        <v>#DIV/0!</v>
      </c>
      <c r="L75" s="4"/>
    </row>
    <row r="76" spans="1:12" x14ac:dyDescent="0.2">
      <c r="B76" s="10"/>
      <c r="G76" s="19"/>
      <c r="H76" s="40"/>
      <c r="I76" s="6">
        <v>0</v>
      </c>
      <c r="J76" s="50">
        <f t="shared" si="20"/>
        <v>0</v>
      </c>
      <c r="K76" s="8" t="e">
        <f t="shared" si="21"/>
        <v>#DIV/0!</v>
      </c>
      <c r="L76" s="4"/>
    </row>
    <row r="77" spans="1:12" x14ac:dyDescent="0.2">
      <c r="G77" s="19"/>
      <c r="H77" s="40"/>
      <c r="I77" s="6">
        <v>0</v>
      </c>
      <c r="J77" s="50">
        <f t="shared" si="20"/>
        <v>0</v>
      </c>
      <c r="K77" s="8" t="e">
        <f t="shared" si="21"/>
        <v>#DIV/0!</v>
      </c>
      <c r="L77" s="4"/>
    </row>
    <row r="78" spans="1:12" x14ac:dyDescent="0.2">
      <c r="G78" s="19"/>
      <c r="H78" s="40"/>
      <c r="I78" s="6">
        <v>0</v>
      </c>
      <c r="J78" s="50">
        <f t="shared" si="20"/>
        <v>0</v>
      </c>
      <c r="K78" s="8" t="e">
        <f t="shared" si="21"/>
        <v>#DIV/0!</v>
      </c>
      <c r="L78" s="4"/>
    </row>
    <row r="79" spans="1:12" x14ac:dyDescent="0.2">
      <c r="G79" s="19"/>
      <c r="H79" s="40"/>
      <c r="I79" s="6">
        <v>0</v>
      </c>
      <c r="J79" s="50">
        <f t="shared" si="20"/>
        <v>0</v>
      </c>
      <c r="K79" s="8" t="e">
        <f t="shared" si="21"/>
        <v>#DIV/0!</v>
      </c>
      <c r="L79" s="4"/>
    </row>
    <row r="80" spans="1:12" x14ac:dyDescent="0.2">
      <c r="G80" s="19"/>
      <c r="H80" s="40"/>
      <c r="I80" s="6">
        <v>0</v>
      </c>
      <c r="J80" s="50">
        <f t="shared" si="20"/>
        <v>0</v>
      </c>
      <c r="K80" s="8" t="e">
        <f t="shared" si="21"/>
        <v>#DIV/0!</v>
      </c>
      <c r="L80" s="4"/>
    </row>
    <row r="81" spans="7:12" x14ac:dyDescent="0.2">
      <c r="G81" s="19"/>
      <c r="H81" s="40"/>
      <c r="I81" s="6">
        <v>0</v>
      </c>
      <c r="J81" s="50">
        <f t="shared" si="20"/>
        <v>0</v>
      </c>
      <c r="K81" s="8" t="e">
        <f t="shared" si="21"/>
        <v>#DIV/0!</v>
      </c>
      <c r="L81" s="4"/>
    </row>
    <row r="82" spans="7:12" x14ac:dyDescent="0.2">
      <c r="G82" s="19"/>
      <c r="H82" s="40"/>
      <c r="I82" s="6">
        <v>0</v>
      </c>
      <c r="J82" s="50">
        <f t="shared" si="20"/>
        <v>0</v>
      </c>
      <c r="K82" s="8" t="e">
        <f t="shared" si="21"/>
        <v>#DIV/0!</v>
      </c>
      <c r="L82" s="4"/>
    </row>
    <row r="83" spans="7:12" x14ac:dyDescent="0.2">
      <c r="G83" s="19"/>
      <c r="H83" s="40"/>
      <c r="I83" s="6">
        <v>0</v>
      </c>
      <c r="J83" s="50">
        <f t="shared" si="20"/>
        <v>0</v>
      </c>
      <c r="K83" s="8" t="e">
        <f t="shared" si="21"/>
        <v>#DIV/0!</v>
      </c>
      <c r="L83" s="4"/>
    </row>
    <row r="84" spans="7:12" x14ac:dyDescent="0.2">
      <c r="G84" s="19"/>
      <c r="H84" s="40"/>
      <c r="I84" s="6">
        <v>0</v>
      </c>
      <c r="J84" s="50">
        <f t="shared" si="20"/>
        <v>0</v>
      </c>
      <c r="K84" s="8" t="e">
        <f t="shared" si="21"/>
        <v>#DIV/0!</v>
      </c>
      <c r="L84" s="4"/>
    </row>
    <row r="85" spans="7:12" x14ac:dyDescent="0.2">
      <c r="G85" s="19"/>
      <c r="H85" s="40"/>
      <c r="I85" s="6">
        <v>0</v>
      </c>
      <c r="J85" s="50">
        <f t="shared" si="20"/>
        <v>0</v>
      </c>
      <c r="K85" s="8" t="e">
        <f t="shared" si="21"/>
        <v>#DIV/0!</v>
      </c>
      <c r="L85" s="4"/>
    </row>
    <row r="86" spans="7:12" x14ac:dyDescent="0.2">
      <c r="G86" s="19"/>
      <c r="H86" s="40"/>
      <c r="I86" s="6">
        <v>0</v>
      </c>
      <c r="J86" s="50">
        <f t="shared" si="20"/>
        <v>0</v>
      </c>
      <c r="K86" s="8" t="e">
        <f t="shared" si="21"/>
        <v>#DIV/0!</v>
      </c>
      <c r="L86" s="4"/>
    </row>
    <row r="87" spans="7:12" x14ac:dyDescent="0.2">
      <c r="G87" s="19"/>
      <c r="H87" s="40"/>
      <c r="I87" s="6">
        <v>0</v>
      </c>
      <c r="J87" s="50">
        <f t="shared" si="20"/>
        <v>0</v>
      </c>
      <c r="K87" s="8" t="e">
        <f t="shared" si="21"/>
        <v>#DIV/0!</v>
      </c>
      <c r="L87" s="4"/>
    </row>
    <row r="88" spans="7:12" x14ac:dyDescent="0.2">
      <c r="G88" s="19"/>
      <c r="H88" s="13" t="s">
        <v>7</v>
      </c>
      <c r="I88" s="14">
        <f>SUM(I32:I86)</f>
        <v>0</v>
      </c>
      <c r="J88" s="14">
        <f t="shared" si="20"/>
        <v>0</v>
      </c>
      <c r="K88" s="16" t="e">
        <f t="shared" si="21"/>
        <v>#DIV/0!</v>
      </c>
      <c r="L88" s="4"/>
    </row>
    <row r="89" spans="7:12" x14ac:dyDescent="0.2">
      <c r="H89" s="17"/>
      <c r="I89" s="17"/>
      <c r="J89" s="17"/>
      <c r="K89" s="17"/>
    </row>
  </sheetData>
  <conditionalFormatting sqref="I6:K6">
    <cfRule type="cellIs" dxfId="1" priority="1" operator="lessThan">
      <formula>0</formula>
    </cfRule>
  </conditionalFormatting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V41"/>
  <sheetViews>
    <sheetView workbookViewId="0"/>
  </sheetViews>
  <sheetFormatPr defaultColWidth="14.42578125" defaultRowHeight="12.75" customHeight="1" x14ac:dyDescent="0.2"/>
  <cols>
    <col min="1" max="256" width="17.28515625" customWidth="1"/>
  </cols>
  <sheetData>
    <row r="1" spans="1:256" x14ac:dyDescent="0.25">
      <c r="A1" s="26" t="s">
        <v>74</v>
      </c>
      <c r="B1" s="41"/>
      <c r="C1" s="41"/>
      <c r="D1" s="41"/>
      <c r="E1" s="41"/>
      <c r="F1" s="41"/>
      <c r="G1" s="41"/>
      <c r="H1" s="41"/>
      <c r="I1" s="41"/>
      <c r="J1" s="41"/>
      <c r="K1" s="4"/>
    </row>
    <row r="2" spans="1:256" ht="12.75" customHeight="1" x14ac:dyDescent="0.2">
      <c r="A2" s="27" t="s">
        <v>75</v>
      </c>
      <c r="B2" s="27" t="s">
        <v>76</v>
      </c>
      <c r="C2" s="27" t="s">
        <v>77</v>
      </c>
      <c r="D2" s="27" t="s">
        <v>78</v>
      </c>
      <c r="E2" s="27" t="s">
        <v>79</v>
      </c>
      <c r="F2" s="27" t="s">
        <v>80</v>
      </c>
      <c r="G2" s="27" t="s">
        <v>81</v>
      </c>
      <c r="H2" s="27" t="s">
        <v>82</v>
      </c>
      <c r="I2" s="41"/>
      <c r="J2" s="27" t="s">
        <v>83</v>
      </c>
      <c r="K2" s="4"/>
    </row>
    <row r="3" spans="1:256" ht="12.75" customHeight="1" x14ac:dyDescent="0.2">
      <c r="A3" s="68" t="str">
        <f>Expense!$A63</f>
        <v>Credit Card</v>
      </c>
      <c r="B3" s="69">
        <v>0</v>
      </c>
      <c r="C3" s="70">
        <v>5.6500000000000002E-2</v>
      </c>
      <c r="D3" s="71">
        <f>Expense!$B$63</f>
        <v>0</v>
      </c>
      <c r="E3" s="71">
        <f t="shared" ref="E3:E9" si="0">B3*C3/F3</f>
        <v>0</v>
      </c>
      <c r="F3" s="72">
        <v>12</v>
      </c>
      <c r="G3" s="73" t="e">
        <f t="shared" ref="G3:G9" si="1">-LOG10((1-(C3/F3*B3/D3)))/LOG10(1+C3/F3)/F3</f>
        <v>#DIV/0!</v>
      </c>
      <c r="H3" s="69">
        <v>0</v>
      </c>
      <c r="I3" s="71"/>
      <c r="J3" s="73" t="e">
        <f t="shared" ref="J3:J9" si="2">-1*LOG10(1-$B3*$C3/$F3/$D3)/LOG10(1+$C3/$F3)*$D3-$B3</f>
        <v>#DIV/0!</v>
      </c>
      <c r="K3" s="74"/>
      <c r="M3" s="10"/>
    </row>
    <row r="4" spans="1:256" ht="12.75" customHeight="1" x14ac:dyDescent="0.2">
      <c r="A4" s="68" t="str">
        <f>Expense!$A64</f>
        <v>Loan 1</v>
      </c>
      <c r="B4" s="69">
        <v>0</v>
      </c>
      <c r="C4" s="70">
        <v>0.05</v>
      </c>
      <c r="D4" s="71">
        <f>Expense!$B$64</f>
        <v>0</v>
      </c>
      <c r="E4" s="71">
        <f t="shared" si="0"/>
        <v>0</v>
      </c>
      <c r="F4" s="72">
        <v>12</v>
      </c>
      <c r="G4" s="73" t="e">
        <f t="shared" si="1"/>
        <v>#DIV/0!</v>
      </c>
      <c r="H4" s="69">
        <v>0</v>
      </c>
      <c r="I4" s="71"/>
      <c r="J4" s="73" t="e">
        <f t="shared" si="2"/>
        <v>#DIV/0!</v>
      </c>
      <c r="K4" s="74"/>
      <c r="M4" s="10"/>
    </row>
    <row r="5" spans="1:256" ht="12.75" customHeight="1" x14ac:dyDescent="0.2">
      <c r="A5" s="68" t="str">
        <f>Expense!$A65</f>
        <v>Loan 2</v>
      </c>
      <c r="B5" s="69">
        <v>0</v>
      </c>
      <c r="C5" s="70">
        <v>4.2999999999999997E-2</v>
      </c>
      <c r="D5" s="71">
        <f>Expense!$B65</f>
        <v>0</v>
      </c>
      <c r="E5" s="71">
        <f t="shared" si="0"/>
        <v>0</v>
      </c>
      <c r="F5" s="72">
        <v>12</v>
      </c>
      <c r="G5" s="73" t="e">
        <f t="shared" si="1"/>
        <v>#DIV/0!</v>
      </c>
      <c r="H5" s="69">
        <v>0</v>
      </c>
      <c r="I5" s="71"/>
      <c r="J5" s="73" t="e">
        <f t="shared" si="2"/>
        <v>#DIV/0!</v>
      </c>
      <c r="K5" s="74"/>
      <c r="M5" s="10"/>
    </row>
    <row r="6" spans="1:256" ht="12.75" customHeight="1" x14ac:dyDescent="0.2">
      <c r="A6" s="68">
        <f>Expense!$A66</f>
        <v>0</v>
      </c>
      <c r="B6" s="69">
        <v>0</v>
      </c>
      <c r="C6" s="70">
        <v>4.2999999999999997E-2</v>
      </c>
      <c r="D6" s="71">
        <f>Expense!$B66</f>
        <v>0</v>
      </c>
      <c r="E6" s="71">
        <f t="shared" si="0"/>
        <v>0</v>
      </c>
      <c r="F6" s="72">
        <v>12</v>
      </c>
      <c r="G6" s="73" t="e">
        <f t="shared" si="1"/>
        <v>#DIV/0!</v>
      </c>
      <c r="H6" s="69">
        <v>0</v>
      </c>
      <c r="I6" s="71"/>
      <c r="J6" s="73" t="e">
        <f t="shared" si="2"/>
        <v>#DIV/0!</v>
      </c>
      <c r="K6" s="4"/>
    </row>
    <row r="7" spans="1:256" ht="12.75" customHeight="1" x14ac:dyDescent="0.2">
      <c r="A7" s="68">
        <f>Expense!$A67</f>
        <v>0</v>
      </c>
      <c r="B7" s="69">
        <v>0</v>
      </c>
      <c r="C7" s="70">
        <v>4.2999999999999997E-2</v>
      </c>
      <c r="D7" s="71">
        <f>Expense!$B67</f>
        <v>0</v>
      </c>
      <c r="E7" s="71">
        <f t="shared" si="0"/>
        <v>0</v>
      </c>
      <c r="F7" s="72">
        <v>12</v>
      </c>
      <c r="G7" s="73" t="e">
        <f t="shared" si="1"/>
        <v>#DIV/0!</v>
      </c>
      <c r="H7" s="69">
        <v>0</v>
      </c>
      <c r="I7" s="71"/>
      <c r="J7" s="73" t="e">
        <f t="shared" si="2"/>
        <v>#DIV/0!</v>
      </c>
      <c r="K7" s="4"/>
    </row>
    <row r="8" spans="1:256" ht="12.75" customHeight="1" x14ac:dyDescent="0.2">
      <c r="A8" s="68">
        <f>Expense!$A68</f>
        <v>0</v>
      </c>
      <c r="B8" s="69">
        <v>0</v>
      </c>
      <c r="C8" s="70">
        <v>4.2999999999999997E-2</v>
      </c>
      <c r="D8" s="71">
        <f>Expense!$B68</f>
        <v>0</v>
      </c>
      <c r="E8" s="71">
        <f t="shared" si="0"/>
        <v>0</v>
      </c>
      <c r="F8" s="72">
        <v>12</v>
      </c>
      <c r="G8" s="73" t="e">
        <f t="shared" si="1"/>
        <v>#DIV/0!</v>
      </c>
      <c r="H8" s="69">
        <v>0</v>
      </c>
      <c r="I8" s="71"/>
      <c r="J8" s="73" t="e">
        <f t="shared" si="2"/>
        <v>#DIV/0!</v>
      </c>
      <c r="K8" s="4"/>
    </row>
    <row r="9" spans="1:256" ht="12.75" customHeight="1" x14ac:dyDescent="0.2">
      <c r="A9" s="68">
        <f>Expense!$A69</f>
        <v>0</v>
      </c>
      <c r="B9" s="69">
        <v>0</v>
      </c>
      <c r="C9" s="70">
        <v>4.2999999999999997E-2</v>
      </c>
      <c r="D9" s="71">
        <f>Expense!$B69</f>
        <v>0</v>
      </c>
      <c r="E9" s="71">
        <f t="shared" si="0"/>
        <v>0</v>
      </c>
      <c r="F9" s="72">
        <v>12</v>
      </c>
      <c r="G9" s="73" t="e">
        <f t="shared" si="1"/>
        <v>#DIV/0!</v>
      </c>
      <c r="H9" s="69">
        <v>0</v>
      </c>
      <c r="I9" s="71"/>
      <c r="J9" s="73" t="e">
        <f t="shared" si="2"/>
        <v>#DIV/0!</v>
      </c>
      <c r="K9" s="4"/>
    </row>
    <row r="10" spans="1:256" x14ac:dyDescent="0.25">
      <c r="A10" s="75" t="s">
        <v>7</v>
      </c>
      <c r="B10" s="50">
        <f>SUM($B$3:$B$9)</f>
        <v>0</v>
      </c>
      <c r="C10" s="76">
        <f>AVERAGE($C$3:$C$5)</f>
        <v>4.9833333333333341E-2</v>
      </c>
      <c r="D10" s="77">
        <f>SUM($D$3:$D$9)</f>
        <v>0</v>
      </c>
      <c r="E10" s="78"/>
      <c r="F10" s="79"/>
      <c r="G10" s="80" t="e">
        <f>MIN(G3:G9)</f>
        <v>#DIV/0!</v>
      </c>
      <c r="H10" s="77">
        <f>SUM($H$3:$H$9)</f>
        <v>0</v>
      </c>
      <c r="I10" s="7"/>
      <c r="J10" s="81" t="e">
        <f>SUM($J$3:$J$9)</f>
        <v>#DIV/0!</v>
      </c>
      <c r="K10" s="4"/>
    </row>
    <row r="11" spans="1:256" ht="12.75" customHeight="1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</row>
    <row r="12" spans="1:256" ht="12.75" customHeight="1" x14ac:dyDescent="0.2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</row>
    <row r="13" spans="1:256" x14ac:dyDescent="0.25">
      <c r="A13" s="98"/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100"/>
      <c r="V13" s="82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</row>
    <row r="14" spans="1:256" ht="12.75" customHeight="1" x14ac:dyDescent="0.2">
      <c r="A14" s="101"/>
      <c r="B14" s="99"/>
      <c r="C14" s="99"/>
      <c r="D14" s="100"/>
      <c r="E14" s="83"/>
      <c r="F14" s="101"/>
      <c r="G14" s="99"/>
      <c r="H14" s="99"/>
      <c r="I14" s="100"/>
      <c r="J14" s="83"/>
      <c r="K14" s="101"/>
      <c r="L14" s="99"/>
      <c r="M14" s="99"/>
      <c r="N14" s="100"/>
      <c r="O14" s="83"/>
      <c r="P14" s="101"/>
      <c r="Q14" s="99"/>
      <c r="R14" s="99"/>
      <c r="S14" s="100"/>
      <c r="T14" s="83"/>
      <c r="U14" s="101"/>
      <c r="V14" s="99"/>
      <c r="W14" s="99"/>
      <c r="X14" s="100"/>
      <c r="Y14" s="83"/>
      <c r="Z14" s="101" t="s">
        <v>84</v>
      </c>
      <c r="AA14" s="99"/>
      <c r="AB14" s="99"/>
      <c r="AC14" s="100"/>
      <c r="AD14" s="83"/>
      <c r="AE14" s="101" t="s">
        <v>84</v>
      </c>
      <c r="AF14" s="99"/>
      <c r="AG14" s="99"/>
      <c r="AH14" s="100"/>
      <c r="AI14" s="83"/>
      <c r="AJ14" s="101" t="s">
        <v>84</v>
      </c>
      <c r="AK14" s="99"/>
      <c r="AL14" s="99"/>
      <c r="AM14" s="100"/>
      <c r="AN14" s="83"/>
      <c r="AO14" s="101" t="s">
        <v>84</v>
      </c>
      <c r="AP14" s="99"/>
      <c r="AQ14" s="99"/>
      <c r="AR14" s="100"/>
      <c r="AS14" s="83"/>
      <c r="AT14" s="101" t="s">
        <v>84</v>
      </c>
      <c r="AU14" s="99"/>
      <c r="AV14" s="99"/>
      <c r="AW14" s="100"/>
      <c r="AX14" s="83"/>
      <c r="AY14" s="101" t="s">
        <v>84</v>
      </c>
      <c r="AZ14" s="99"/>
      <c r="BA14" s="99"/>
      <c r="BB14" s="100"/>
      <c r="BC14" s="83"/>
      <c r="BD14" s="101" t="s">
        <v>84</v>
      </c>
      <c r="BE14" s="99"/>
      <c r="BF14" s="99"/>
      <c r="BG14" s="100"/>
      <c r="BH14" s="83"/>
      <c r="BI14" s="101" t="s">
        <v>84</v>
      </c>
      <c r="BJ14" s="99"/>
      <c r="BK14" s="99"/>
      <c r="BL14" s="100"/>
      <c r="BM14" s="83"/>
      <c r="BN14" s="101" t="s">
        <v>84</v>
      </c>
      <c r="BO14" s="99"/>
      <c r="BP14" s="99"/>
      <c r="BQ14" s="100"/>
      <c r="BR14" s="83"/>
      <c r="BS14" s="101" t="s">
        <v>84</v>
      </c>
      <c r="BT14" s="99"/>
      <c r="BU14" s="99"/>
      <c r="BV14" s="100"/>
      <c r="BW14" s="83"/>
      <c r="BX14" s="101" t="s">
        <v>84</v>
      </c>
      <c r="BY14" s="99"/>
      <c r="BZ14" s="99"/>
      <c r="CA14" s="100"/>
      <c r="CB14" s="83"/>
      <c r="CC14" s="101" t="s">
        <v>84</v>
      </c>
      <c r="CD14" s="99"/>
      <c r="CE14" s="99"/>
      <c r="CF14" s="100"/>
      <c r="CG14" s="83"/>
      <c r="CH14" s="101" t="s">
        <v>84</v>
      </c>
      <c r="CI14" s="99"/>
      <c r="CJ14" s="99"/>
      <c r="CK14" s="100"/>
      <c r="CL14" s="83"/>
      <c r="CM14" s="101" t="s">
        <v>84</v>
      </c>
      <c r="CN14" s="99"/>
      <c r="CO14" s="99"/>
      <c r="CP14" s="100"/>
      <c r="CQ14" s="83"/>
      <c r="CR14" s="101" t="s">
        <v>84</v>
      </c>
      <c r="CS14" s="99"/>
      <c r="CT14" s="99"/>
      <c r="CU14" s="100"/>
      <c r="CV14" s="83"/>
      <c r="CW14" s="101" t="s">
        <v>84</v>
      </c>
      <c r="CX14" s="99"/>
      <c r="CY14" s="99"/>
      <c r="CZ14" s="100"/>
      <c r="DA14" s="83"/>
      <c r="DB14" s="101" t="s">
        <v>84</v>
      </c>
      <c r="DC14" s="99"/>
      <c r="DD14" s="99"/>
      <c r="DE14" s="100"/>
      <c r="DF14" s="83"/>
      <c r="DG14" s="101" t="s">
        <v>84</v>
      </c>
      <c r="DH14" s="99"/>
      <c r="DI14" s="99"/>
      <c r="DJ14" s="100"/>
      <c r="DK14" s="83"/>
      <c r="DL14" s="101" t="s">
        <v>84</v>
      </c>
      <c r="DM14" s="99"/>
      <c r="DN14" s="99"/>
      <c r="DO14" s="100"/>
      <c r="DP14" s="83"/>
      <c r="DQ14" s="101" t="s">
        <v>84</v>
      </c>
      <c r="DR14" s="99"/>
      <c r="DS14" s="99"/>
      <c r="DT14" s="100"/>
      <c r="DU14" s="83"/>
      <c r="DV14" s="101" t="s">
        <v>84</v>
      </c>
      <c r="DW14" s="99"/>
      <c r="DX14" s="99"/>
      <c r="DY14" s="100"/>
      <c r="DZ14" s="83"/>
      <c r="EA14" s="101" t="s">
        <v>84</v>
      </c>
      <c r="EB14" s="99"/>
      <c r="EC14" s="99"/>
      <c r="ED14" s="100"/>
      <c r="EE14" s="83"/>
      <c r="EF14" s="101" t="s">
        <v>84</v>
      </c>
      <c r="EG14" s="99"/>
      <c r="EH14" s="99"/>
      <c r="EI14" s="100"/>
      <c r="EJ14" s="83"/>
      <c r="EK14" s="101" t="s">
        <v>84</v>
      </c>
      <c r="EL14" s="99"/>
      <c r="EM14" s="99"/>
      <c r="EN14" s="100"/>
      <c r="EO14" s="83"/>
      <c r="EP14" s="101" t="s">
        <v>84</v>
      </c>
      <c r="EQ14" s="99"/>
      <c r="ER14" s="99"/>
      <c r="ES14" s="100"/>
      <c r="ET14" s="83"/>
      <c r="EU14" s="101" t="s">
        <v>84</v>
      </c>
      <c r="EV14" s="99"/>
      <c r="EW14" s="99"/>
      <c r="EX14" s="100"/>
      <c r="EY14" s="83"/>
      <c r="EZ14" s="101" t="s">
        <v>84</v>
      </c>
      <c r="FA14" s="99"/>
      <c r="FB14" s="99"/>
      <c r="FC14" s="100"/>
      <c r="FD14" s="83"/>
      <c r="FE14" s="101" t="s">
        <v>84</v>
      </c>
      <c r="FF14" s="99"/>
      <c r="FG14" s="99"/>
      <c r="FH14" s="100"/>
      <c r="FI14" s="83"/>
      <c r="FJ14" s="101" t="s">
        <v>84</v>
      </c>
      <c r="FK14" s="99"/>
      <c r="FL14" s="99"/>
      <c r="FM14" s="100"/>
      <c r="FN14" s="83"/>
      <c r="FO14" s="101" t="s">
        <v>84</v>
      </c>
      <c r="FP14" s="99"/>
      <c r="FQ14" s="99"/>
      <c r="FR14" s="100"/>
      <c r="FS14" s="83"/>
      <c r="FT14" s="101" t="s">
        <v>84</v>
      </c>
      <c r="FU14" s="99"/>
      <c r="FV14" s="99"/>
      <c r="FW14" s="100"/>
      <c r="FX14" s="83"/>
      <c r="FY14" s="101" t="s">
        <v>84</v>
      </c>
      <c r="FZ14" s="99"/>
      <c r="GA14" s="99"/>
      <c r="GB14" s="100"/>
      <c r="GC14" s="83"/>
      <c r="GD14" s="101" t="s">
        <v>84</v>
      </c>
      <c r="GE14" s="99"/>
      <c r="GF14" s="99"/>
      <c r="GG14" s="100"/>
      <c r="GH14" s="83"/>
      <c r="GI14" s="101" t="s">
        <v>84</v>
      </c>
      <c r="GJ14" s="99"/>
      <c r="GK14" s="99"/>
      <c r="GL14" s="100"/>
      <c r="GM14" s="83"/>
      <c r="GN14" s="101" t="s">
        <v>84</v>
      </c>
      <c r="GO14" s="99"/>
      <c r="GP14" s="99"/>
      <c r="GQ14" s="100"/>
      <c r="GR14" s="83"/>
      <c r="GS14" s="101" t="s">
        <v>84</v>
      </c>
      <c r="GT14" s="99"/>
      <c r="GU14" s="99"/>
      <c r="GV14" s="100"/>
      <c r="GW14" s="83"/>
      <c r="GX14" s="101" t="s">
        <v>84</v>
      </c>
      <c r="GY14" s="99"/>
      <c r="GZ14" s="99"/>
      <c r="HA14" s="100"/>
      <c r="HB14" s="83"/>
      <c r="HC14" s="101" t="s">
        <v>84</v>
      </c>
      <c r="HD14" s="99"/>
      <c r="HE14" s="99"/>
      <c r="HF14" s="100"/>
      <c r="HG14" s="83"/>
      <c r="HH14" s="101" t="s">
        <v>84</v>
      </c>
      <c r="HI14" s="99"/>
      <c r="HJ14" s="99"/>
      <c r="HK14" s="100"/>
      <c r="HL14" s="83"/>
      <c r="HM14" s="101" t="s">
        <v>84</v>
      </c>
      <c r="HN14" s="99"/>
      <c r="HO14" s="99"/>
      <c r="HP14" s="100"/>
      <c r="HQ14" s="83"/>
      <c r="HR14" s="101" t="s">
        <v>84</v>
      </c>
      <c r="HS14" s="99"/>
      <c r="HT14" s="99"/>
      <c r="HU14" s="100"/>
      <c r="HV14" s="83"/>
      <c r="HW14" s="101" t="s">
        <v>84</v>
      </c>
      <c r="HX14" s="99"/>
      <c r="HY14" s="99"/>
      <c r="HZ14" s="100"/>
      <c r="IA14" s="83"/>
      <c r="IB14" s="101" t="s">
        <v>84</v>
      </c>
      <c r="IC14" s="99"/>
      <c r="ID14" s="99"/>
      <c r="IE14" s="100"/>
      <c r="IF14" s="83"/>
      <c r="IG14" s="101" t="s">
        <v>84</v>
      </c>
      <c r="IH14" s="99"/>
      <c r="II14" s="99"/>
      <c r="IJ14" s="100"/>
      <c r="IK14" s="83"/>
      <c r="IL14" s="101" t="s">
        <v>84</v>
      </c>
      <c r="IM14" s="99"/>
      <c r="IN14" s="99"/>
      <c r="IO14" s="100"/>
      <c r="IP14" s="83"/>
      <c r="IQ14" s="101" t="s">
        <v>84</v>
      </c>
      <c r="IR14" s="99"/>
      <c r="IS14" s="99"/>
      <c r="IT14" s="100"/>
      <c r="IU14" s="83"/>
      <c r="IV14" s="3"/>
    </row>
    <row r="15" spans="1:256" ht="12.75" customHeight="1" x14ac:dyDescent="0.2">
      <c r="A15" s="84"/>
      <c r="B15" s="84"/>
      <c r="C15" s="84"/>
      <c r="D15" s="84"/>
      <c r="E15" s="83"/>
      <c r="F15" s="84"/>
      <c r="G15" s="84"/>
      <c r="H15" s="84"/>
      <c r="I15" s="84"/>
      <c r="J15" s="83"/>
      <c r="K15" s="84"/>
      <c r="L15" s="84"/>
      <c r="M15" s="84"/>
      <c r="N15" s="84"/>
      <c r="O15" s="83"/>
      <c r="P15" s="84"/>
      <c r="Q15" s="84"/>
      <c r="R15" s="84"/>
      <c r="S15" s="84"/>
      <c r="T15" s="83"/>
      <c r="U15" s="84"/>
      <c r="V15" s="84"/>
      <c r="W15" s="84"/>
      <c r="X15" s="84"/>
      <c r="Y15" s="83"/>
      <c r="Z15" s="85" t="s">
        <v>85</v>
      </c>
      <c r="AA15" s="85" t="s">
        <v>86</v>
      </c>
      <c r="AB15" s="85" t="s">
        <v>87</v>
      </c>
      <c r="AC15" s="85" t="s">
        <v>88</v>
      </c>
      <c r="AD15" s="83"/>
      <c r="AE15" s="85" t="s">
        <v>85</v>
      </c>
      <c r="AF15" s="85" t="s">
        <v>86</v>
      </c>
      <c r="AG15" s="85" t="s">
        <v>87</v>
      </c>
      <c r="AH15" s="85" t="s">
        <v>88</v>
      </c>
      <c r="AI15" s="83"/>
      <c r="AJ15" s="85" t="s">
        <v>85</v>
      </c>
      <c r="AK15" s="85" t="s">
        <v>86</v>
      </c>
      <c r="AL15" s="85" t="s">
        <v>87</v>
      </c>
      <c r="AM15" s="85" t="s">
        <v>88</v>
      </c>
      <c r="AN15" s="83"/>
      <c r="AO15" s="85" t="s">
        <v>85</v>
      </c>
      <c r="AP15" s="85" t="s">
        <v>86</v>
      </c>
      <c r="AQ15" s="85" t="s">
        <v>87</v>
      </c>
      <c r="AR15" s="85" t="s">
        <v>88</v>
      </c>
      <c r="AS15" s="83"/>
      <c r="AT15" s="85" t="s">
        <v>85</v>
      </c>
      <c r="AU15" s="85" t="s">
        <v>86</v>
      </c>
      <c r="AV15" s="85" t="s">
        <v>87</v>
      </c>
      <c r="AW15" s="85" t="s">
        <v>88</v>
      </c>
      <c r="AX15" s="83"/>
      <c r="AY15" s="85" t="s">
        <v>85</v>
      </c>
      <c r="AZ15" s="85" t="s">
        <v>86</v>
      </c>
      <c r="BA15" s="85" t="s">
        <v>87</v>
      </c>
      <c r="BB15" s="85" t="s">
        <v>88</v>
      </c>
      <c r="BC15" s="83"/>
      <c r="BD15" s="85" t="s">
        <v>85</v>
      </c>
      <c r="BE15" s="85" t="s">
        <v>86</v>
      </c>
      <c r="BF15" s="85" t="s">
        <v>87</v>
      </c>
      <c r="BG15" s="85" t="s">
        <v>88</v>
      </c>
      <c r="BH15" s="83"/>
      <c r="BI15" s="85" t="s">
        <v>85</v>
      </c>
      <c r="BJ15" s="85" t="s">
        <v>86</v>
      </c>
      <c r="BK15" s="85" t="s">
        <v>87</v>
      </c>
      <c r="BL15" s="85" t="s">
        <v>88</v>
      </c>
      <c r="BM15" s="83"/>
      <c r="BN15" s="85" t="s">
        <v>85</v>
      </c>
      <c r="BO15" s="85" t="s">
        <v>86</v>
      </c>
      <c r="BP15" s="85" t="s">
        <v>87</v>
      </c>
      <c r="BQ15" s="85" t="s">
        <v>88</v>
      </c>
      <c r="BR15" s="83"/>
      <c r="BS15" s="85" t="s">
        <v>85</v>
      </c>
      <c r="BT15" s="85" t="s">
        <v>86</v>
      </c>
      <c r="BU15" s="85" t="s">
        <v>87</v>
      </c>
      <c r="BV15" s="85" t="s">
        <v>88</v>
      </c>
      <c r="BW15" s="83"/>
      <c r="BX15" s="85" t="s">
        <v>85</v>
      </c>
      <c r="BY15" s="85" t="s">
        <v>86</v>
      </c>
      <c r="BZ15" s="85" t="s">
        <v>87</v>
      </c>
      <c r="CA15" s="85" t="s">
        <v>88</v>
      </c>
      <c r="CB15" s="83"/>
      <c r="CC15" s="85" t="s">
        <v>85</v>
      </c>
      <c r="CD15" s="85" t="s">
        <v>86</v>
      </c>
      <c r="CE15" s="85" t="s">
        <v>87</v>
      </c>
      <c r="CF15" s="85" t="s">
        <v>88</v>
      </c>
      <c r="CG15" s="83"/>
      <c r="CH15" s="85" t="s">
        <v>85</v>
      </c>
      <c r="CI15" s="85" t="s">
        <v>86</v>
      </c>
      <c r="CJ15" s="85" t="s">
        <v>87</v>
      </c>
      <c r="CK15" s="85" t="s">
        <v>88</v>
      </c>
      <c r="CL15" s="83"/>
      <c r="CM15" s="85" t="s">
        <v>85</v>
      </c>
      <c r="CN15" s="85" t="s">
        <v>86</v>
      </c>
      <c r="CO15" s="85" t="s">
        <v>87</v>
      </c>
      <c r="CP15" s="85" t="s">
        <v>88</v>
      </c>
      <c r="CQ15" s="83"/>
      <c r="CR15" s="85" t="s">
        <v>85</v>
      </c>
      <c r="CS15" s="85" t="s">
        <v>86</v>
      </c>
      <c r="CT15" s="85" t="s">
        <v>87</v>
      </c>
      <c r="CU15" s="85" t="s">
        <v>88</v>
      </c>
      <c r="CV15" s="83"/>
      <c r="CW15" s="85" t="s">
        <v>85</v>
      </c>
      <c r="CX15" s="85" t="s">
        <v>86</v>
      </c>
      <c r="CY15" s="85" t="s">
        <v>87</v>
      </c>
      <c r="CZ15" s="85" t="s">
        <v>88</v>
      </c>
      <c r="DA15" s="83"/>
      <c r="DB15" s="85" t="s">
        <v>85</v>
      </c>
      <c r="DC15" s="85" t="s">
        <v>86</v>
      </c>
      <c r="DD15" s="85" t="s">
        <v>87</v>
      </c>
      <c r="DE15" s="85" t="s">
        <v>88</v>
      </c>
      <c r="DF15" s="83"/>
      <c r="DG15" s="85" t="s">
        <v>85</v>
      </c>
      <c r="DH15" s="85" t="s">
        <v>86</v>
      </c>
      <c r="DI15" s="85" t="s">
        <v>87</v>
      </c>
      <c r="DJ15" s="85" t="s">
        <v>88</v>
      </c>
      <c r="DK15" s="83"/>
      <c r="DL15" s="85" t="s">
        <v>85</v>
      </c>
      <c r="DM15" s="85" t="s">
        <v>86</v>
      </c>
      <c r="DN15" s="85" t="s">
        <v>87</v>
      </c>
      <c r="DO15" s="85" t="s">
        <v>88</v>
      </c>
      <c r="DP15" s="83"/>
      <c r="DQ15" s="85" t="s">
        <v>85</v>
      </c>
      <c r="DR15" s="85" t="s">
        <v>86</v>
      </c>
      <c r="DS15" s="85" t="s">
        <v>87</v>
      </c>
      <c r="DT15" s="85" t="s">
        <v>88</v>
      </c>
      <c r="DU15" s="83"/>
      <c r="DV15" s="85" t="s">
        <v>85</v>
      </c>
      <c r="DW15" s="85" t="s">
        <v>86</v>
      </c>
      <c r="DX15" s="85" t="s">
        <v>87</v>
      </c>
      <c r="DY15" s="85" t="s">
        <v>88</v>
      </c>
      <c r="DZ15" s="83"/>
      <c r="EA15" s="85" t="s">
        <v>85</v>
      </c>
      <c r="EB15" s="85" t="s">
        <v>86</v>
      </c>
      <c r="EC15" s="85" t="s">
        <v>87</v>
      </c>
      <c r="ED15" s="85" t="s">
        <v>88</v>
      </c>
      <c r="EE15" s="83"/>
      <c r="EF15" s="85" t="s">
        <v>85</v>
      </c>
      <c r="EG15" s="85" t="s">
        <v>86</v>
      </c>
      <c r="EH15" s="85" t="s">
        <v>87</v>
      </c>
      <c r="EI15" s="85" t="s">
        <v>88</v>
      </c>
      <c r="EJ15" s="83"/>
      <c r="EK15" s="85" t="s">
        <v>85</v>
      </c>
      <c r="EL15" s="85" t="s">
        <v>86</v>
      </c>
      <c r="EM15" s="85" t="s">
        <v>87</v>
      </c>
      <c r="EN15" s="85" t="s">
        <v>88</v>
      </c>
      <c r="EO15" s="83"/>
      <c r="EP15" s="85" t="s">
        <v>85</v>
      </c>
      <c r="EQ15" s="85" t="s">
        <v>86</v>
      </c>
      <c r="ER15" s="85" t="s">
        <v>87</v>
      </c>
      <c r="ES15" s="85" t="s">
        <v>88</v>
      </c>
      <c r="ET15" s="83"/>
      <c r="EU15" s="85" t="s">
        <v>85</v>
      </c>
      <c r="EV15" s="85" t="s">
        <v>86</v>
      </c>
      <c r="EW15" s="85" t="s">
        <v>87</v>
      </c>
      <c r="EX15" s="85" t="s">
        <v>88</v>
      </c>
      <c r="EY15" s="83"/>
      <c r="EZ15" s="85" t="s">
        <v>85</v>
      </c>
      <c r="FA15" s="85" t="s">
        <v>86</v>
      </c>
      <c r="FB15" s="85" t="s">
        <v>87</v>
      </c>
      <c r="FC15" s="85" t="s">
        <v>88</v>
      </c>
      <c r="FD15" s="83"/>
      <c r="FE15" s="85" t="s">
        <v>85</v>
      </c>
      <c r="FF15" s="85" t="s">
        <v>86</v>
      </c>
      <c r="FG15" s="85" t="s">
        <v>87</v>
      </c>
      <c r="FH15" s="85" t="s">
        <v>88</v>
      </c>
      <c r="FI15" s="83"/>
      <c r="FJ15" s="85" t="s">
        <v>85</v>
      </c>
      <c r="FK15" s="85" t="s">
        <v>86</v>
      </c>
      <c r="FL15" s="85" t="s">
        <v>87</v>
      </c>
      <c r="FM15" s="85" t="s">
        <v>88</v>
      </c>
      <c r="FN15" s="83"/>
      <c r="FO15" s="85" t="s">
        <v>85</v>
      </c>
      <c r="FP15" s="85" t="s">
        <v>86</v>
      </c>
      <c r="FQ15" s="85" t="s">
        <v>87</v>
      </c>
      <c r="FR15" s="85" t="s">
        <v>88</v>
      </c>
      <c r="FS15" s="83"/>
      <c r="FT15" s="85" t="s">
        <v>85</v>
      </c>
      <c r="FU15" s="85" t="s">
        <v>86</v>
      </c>
      <c r="FV15" s="85" t="s">
        <v>87</v>
      </c>
      <c r="FW15" s="85" t="s">
        <v>88</v>
      </c>
      <c r="FX15" s="83"/>
      <c r="FY15" s="85" t="s">
        <v>85</v>
      </c>
      <c r="FZ15" s="85" t="s">
        <v>86</v>
      </c>
      <c r="GA15" s="85" t="s">
        <v>87</v>
      </c>
      <c r="GB15" s="85" t="s">
        <v>88</v>
      </c>
      <c r="GC15" s="83"/>
      <c r="GD15" s="85" t="s">
        <v>85</v>
      </c>
      <c r="GE15" s="85" t="s">
        <v>86</v>
      </c>
      <c r="GF15" s="85" t="s">
        <v>87</v>
      </c>
      <c r="GG15" s="85" t="s">
        <v>88</v>
      </c>
      <c r="GH15" s="83"/>
      <c r="GI15" s="85" t="s">
        <v>85</v>
      </c>
      <c r="GJ15" s="85" t="s">
        <v>86</v>
      </c>
      <c r="GK15" s="85" t="s">
        <v>87</v>
      </c>
      <c r="GL15" s="85" t="s">
        <v>88</v>
      </c>
      <c r="GM15" s="83"/>
      <c r="GN15" s="85" t="s">
        <v>85</v>
      </c>
      <c r="GO15" s="85" t="s">
        <v>86</v>
      </c>
      <c r="GP15" s="85" t="s">
        <v>87</v>
      </c>
      <c r="GQ15" s="85" t="s">
        <v>88</v>
      </c>
      <c r="GR15" s="83"/>
      <c r="GS15" s="85" t="s">
        <v>85</v>
      </c>
      <c r="GT15" s="85" t="s">
        <v>86</v>
      </c>
      <c r="GU15" s="85" t="s">
        <v>87</v>
      </c>
      <c r="GV15" s="85" t="s">
        <v>88</v>
      </c>
      <c r="GW15" s="83"/>
      <c r="GX15" s="85" t="s">
        <v>85</v>
      </c>
      <c r="GY15" s="85" t="s">
        <v>86</v>
      </c>
      <c r="GZ15" s="85" t="s">
        <v>87</v>
      </c>
      <c r="HA15" s="85" t="s">
        <v>88</v>
      </c>
      <c r="HB15" s="83"/>
      <c r="HC15" s="85" t="s">
        <v>85</v>
      </c>
      <c r="HD15" s="85" t="s">
        <v>86</v>
      </c>
      <c r="HE15" s="85" t="s">
        <v>87</v>
      </c>
      <c r="HF15" s="85" t="s">
        <v>88</v>
      </c>
      <c r="HG15" s="83"/>
      <c r="HH15" s="85" t="s">
        <v>85</v>
      </c>
      <c r="HI15" s="85" t="s">
        <v>86</v>
      </c>
      <c r="HJ15" s="85" t="s">
        <v>87</v>
      </c>
      <c r="HK15" s="85" t="s">
        <v>88</v>
      </c>
      <c r="HL15" s="83"/>
      <c r="HM15" s="85" t="s">
        <v>85</v>
      </c>
      <c r="HN15" s="85" t="s">
        <v>86</v>
      </c>
      <c r="HO15" s="85" t="s">
        <v>87</v>
      </c>
      <c r="HP15" s="85" t="s">
        <v>88</v>
      </c>
      <c r="HQ15" s="83"/>
      <c r="HR15" s="85" t="s">
        <v>85</v>
      </c>
      <c r="HS15" s="85" t="s">
        <v>86</v>
      </c>
      <c r="HT15" s="85" t="s">
        <v>87</v>
      </c>
      <c r="HU15" s="85" t="s">
        <v>88</v>
      </c>
      <c r="HV15" s="83"/>
      <c r="HW15" s="85" t="s">
        <v>85</v>
      </c>
      <c r="HX15" s="85" t="s">
        <v>86</v>
      </c>
      <c r="HY15" s="85" t="s">
        <v>87</v>
      </c>
      <c r="HZ15" s="85" t="s">
        <v>88</v>
      </c>
      <c r="IA15" s="83"/>
      <c r="IB15" s="85" t="s">
        <v>85</v>
      </c>
      <c r="IC15" s="85" t="s">
        <v>86</v>
      </c>
      <c r="ID15" s="85" t="s">
        <v>87</v>
      </c>
      <c r="IE15" s="85" t="s">
        <v>88</v>
      </c>
      <c r="IF15" s="83"/>
      <c r="IG15" s="85" t="s">
        <v>85</v>
      </c>
      <c r="IH15" s="85" t="s">
        <v>86</v>
      </c>
      <c r="II15" s="85" t="s">
        <v>87</v>
      </c>
      <c r="IJ15" s="85" t="s">
        <v>88</v>
      </c>
      <c r="IK15" s="83"/>
      <c r="IL15" s="85" t="s">
        <v>85</v>
      </c>
      <c r="IM15" s="85" t="s">
        <v>86</v>
      </c>
      <c r="IN15" s="85" t="s">
        <v>87</v>
      </c>
      <c r="IO15" s="85" t="s">
        <v>88</v>
      </c>
      <c r="IP15" s="83"/>
      <c r="IQ15" s="85" t="s">
        <v>85</v>
      </c>
      <c r="IR15" s="85" t="s">
        <v>86</v>
      </c>
      <c r="IS15" s="85" t="s">
        <v>87</v>
      </c>
      <c r="IT15" s="85" t="s">
        <v>88</v>
      </c>
      <c r="IU15" s="83"/>
      <c r="IV15" s="3"/>
    </row>
    <row r="16" spans="1:256" ht="12.75" customHeight="1" x14ac:dyDescent="0.2">
      <c r="A16" s="86"/>
      <c r="B16" s="87"/>
      <c r="C16" s="87"/>
      <c r="D16" s="87"/>
      <c r="E16" s="88"/>
      <c r="F16" s="86"/>
      <c r="G16" s="87"/>
      <c r="H16" s="87"/>
      <c r="I16" s="87"/>
      <c r="J16" s="89"/>
      <c r="K16" s="86"/>
      <c r="L16" s="87"/>
      <c r="M16" s="87"/>
      <c r="N16" s="87"/>
      <c r="O16" s="89"/>
      <c r="P16" s="86"/>
      <c r="Q16" s="87"/>
      <c r="R16" s="87"/>
      <c r="S16" s="87"/>
      <c r="T16" s="89"/>
      <c r="U16" s="86"/>
      <c r="V16" s="87"/>
      <c r="W16" s="87"/>
      <c r="X16" s="87"/>
      <c r="Y16" s="88"/>
      <c r="Z16" s="90" t="s">
        <v>65</v>
      </c>
      <c r="AA16" s="91">
        <v>-342.57</v>
      </c>
      <c r="AB16" s="91">
        <v>-47.855165785063001</v>
      </c>
      <c r="AC16" s="91">
        <v>2847.57</v>
      </c>
      <c r="AD16" s="89"/>
      <c r="AE16" s="90" t="s">
        <v>65</v>
      </c>
      <c r="AF16" s="91">
        <v>-342.57</v>
      </c>
      <c r="AG16" s="91">
        <v>-47.855165785063001</v>
      </c>
      <c r="AH16" s="91">
        <v>2847.57</v>
      </c>
      <c r="AI16" s="89"/>
      <c r="AJ16" s="90" t="s">
        <v>65</v>
      </c>
      <c r="AK16" s="91">
        <v>-342.57</v>
      </c>
      <c r="AL16" s="91">
        <v>-47.855165785063001</v>
      </c>
      <c r="AM16" s="91">
        <v>2847.57</v>
      </c>
      <c r="AN16" s="89"/>
      <c r="AO16" s="90" t="s">
        <v>65</v>
      </c>
      <c r="AP16" s="91">
        <v>-342.57</v>
      </c>
      <c r="AQ16" s="91">
        <v>-47.855165785063001</v>
      </c>
      <c r="AR16" s="91">
        <v>2847.57</v>
      </c>
      <c r="AS16" s="88"/>
      <c r="AT16" s="90" t="s">
        <v>65</v>
      </c>
      <c r="AU16" s="91">
        <v>-342.57</v>
      </c>
      <c r="AV16" s="91">
        <v>-47.855165785063001</v>
      </c>
      <c r="AW16" s="91">
        <v>2847.57</v>
      </c>
      <c r="AX16" s="89"/>
      <c r="AY16" s="90" t="s">
        <v>65</v>
      </c>
      <c r="AZ16" s="91">
        <v>-342.57</v>
      </c>
      <c r="BA16" s="91">
        <v>-47.855165785063001</v>
      </c>
      <c r="BB16" s="91">
        <v>2847.57</v>
      </c>
      <c r="BC16" s="89"/>
      <c r="BD16" s="90" t="s">
        <v>65</v>
      </c>
      <c r="BE16" s="91">
        <v>-342.57</v>
      </c>
      <c r="BF16" s="91">
        <v>-47.855165785063001</v>
      </c>
      <c r="BG16" s="91">
        <v>2847.57</v>
      </c>
      <c r="BH16" s="89"/>
      <c r="BI16" s="90" t="s">
        <v>65</v>
      </c>
      <c r="BJ16" s="91">
        <v>-342.57</v>
      </c>
      <c r="BK16" s="91">
        <v>-47.855165785063001</v>
      </c>
      <c r="BL16" s="91">
        <v>2847.57</v>
      </c>
      <c r="BM16" s="88"/>
      <c r="BN16" s="90" t="s">
        <v>65</v>
      </c>
      <c r="BO16" s="91">
        <v>-342.57</v>
      </c>
      <c r="BP16" s="91">
        <v>-47.855165785063001</v>
      </c>
      <c r="BQ16" s="91">
        <v>2847.57</v>
      </c>
      <c r="BR16" s="89"/>
      <c r="BS16" s="90" t="s">
        <v>65</v>
      </c>
      <c r="BT16" s="91">
        <v>-342.57</v>
      </c>
      <c r="BU16" s="91">
        <v>-47.855165785063001</v>
      </c>
      <c r="BV16" s="91">
        <v>2847.57</v>
      </c>
      <c r="BW16" s="89"/>
      <c r="BX16" s="90" t="s">
        <v>65</v>
      </c>
      <c r="BY16" s="91">
        <v>-342.57</v>
      </c>
      <c r="BZ16" s="91">
        <v>-47.855165785063001</v>
      </c>
      <c r="CA16" s="91">
        <v>2847.57</v>
      </c>
      <c r="CB16" s="89"/>
      <c r="CC16" s="90" t="s">
        <v>65</v>
      </c>
      <c r="CD16" s="91">
        <v>-342.57</v>
      </c>
      <c r="CE16" s="91">
        <v>-47.855165785063001</v>
      </c>
      <c r="CF16" s="91">
        <v>2847.57</v>
      </c>
      <c r="CG16" s="88"/>
      <c r="CH16" s="90" t="s">
        <v>65</v>
      </c>
      <c r="CI16" s="91">
        <v>-342.57</v>
      </c>
      <c r="CJ16" s="91">
        <v>-47.855165785063001</v>
      </c>
      <c r="CK16" s="91">
        <v>2847.57</v>
      </c>
      <c r="CL16" s="89"/>
      <c r="CM16" s="90" t="s">
        <v>65</v>
      </c>
      <c r="CN16" s="91">
        <v>-342.57</v>
      </c>
      <c r="CO16" s="91">
        <v>-47.855165785063001</v>
      </c>
      <c r="CP16" s="91">
        <v>2847.57</v>
      </c>
      <c r="CQ16" s="89"/>
      <c r="CR16" s="90" t="s">
        <v>65</v>
      </c>
      <c r="CS16" s="91">
        <v>-342.57</v>
      </c>
      <c r="CT16" s="91">
        <v>-47.855165785063001</v>
      </c>
      <c r="CU16" s="91">
        <v>2847.57</v>
      </c>
      <c r="CV16" s="89"/>
      <c r="CW16" s="90" t="s">
        <v>65</v>
      </c>
      <c r="CX16" s="91">
        <v>-342.57</v>
      </c>
      <c r="CY16" s="91">
        <v>-47.855165785063001</v>
      </c>
      <c r="CZ16" s="91">
        <v>2847.57</v>
      </c>
      <c r="DA16" s="88"/>
      <c r="DB16" s="90" t="s">
        <v>65</v>
      </c>
      <c r="DC16" s="91">
        <v>-342.57</v>
      </c>
      <c r="DD16" s="91">
        <v>-47.855165785063001</v>
      </c>
      <c r="DE16" s="91">
        <v>2847.57</v>
      </c>
      <c r="DF16" s="89"/>
      <c r="DG16" s="90" t="s">
        <v>65</v>
      </c>
      <c r="DH16" s="91">
        <v>-342.57</v>
      </c>
      <c r="DI16" s="91">
        <v>-47.855165785063001</v>
      </c>
      <c r="DJ16" s="91">
        <v>2847.57</v>
      </c>
      <c r="DK16" s="89"/>
      <c r="DL16" s="90" t="s">
        <v>65</v>
      </c>
      <c r="DM16" s="91">
        <v>-342.57</v>
      </c>
      <c r="DN16" s="91">
        <v>-47.855165785063001</v>
      </c>
      <c r="DO16" s="91">
        <v>2847.57</v>
      </c>
      <c r="DP16" s="89"/>
      <c r="DQ16" s="90" t="s">
        <v>65</v>
      </c>
      <c r="DR16" s="91">
        <v>-342.57</v>
      </c>
      <c r="DS16" s="91">
        <v>-47.855165785063001</v>
      </c>
      <c r="DT16" s="91">
        <v>2847.57</v>
      </c>
      <c r="DU16" s="88"/>
      <c r="DV16" s="90" t="s">
        <v>65</v>
      </c>
      <c r="DW16" s="91">
        <v>-342.57</v>
      </c>
      <c r="DX16" s="91">
        <v>-47.855165785063001</v>
      </c>
      <c r="DY16" s="91">
        <v>2847.57</v>
      </c>
      <c r="DZ16" s="89"/>
      <c r="EA16" s="90" t="s">
        <v>65</v>
      </c>
      <c r="EB16" s="91">
        <v>-342.57</v>
      </c>
      <c r="EC16" s="91">
        <v>-47.855165785063001</v>
      </c>
      <c r="ED16" s="91">
        <v>2847.57</v>
      </c>
      <c r="EE16" s="89"/>
      <c r="EF16" s="90" t="s">
        <v>65</v>
      </c>
      <c r="EG16" s="91">
        <v>-342.57</v>
      </c>
      <c r="EH16" s="91">
        <v>-47.855165785063001</v>
      </c>
      <c r="EI16" s="91">
        <v>2847.57</v>
      </c>
      <c r="EJ16" s="89"/>
      <c r="EK16" s="90" t="s">
        <v>65</v>
      </c>
      <c r="EL16" s="91">
        <v>-342.57</v>
      </c>
      <c r="EM16" s="91">
        <v>-47.855165785063001</v>
      </c>
      <c r="EN16" s="91">
        <v>2847.57</v>
      </c>
      <c r="EO16" s="88"/>
      <c r="EP16" s="90" t="s">
        <v>65</v>
      </c>
      <c r="EQ16" s="91">
        <v>-342.57</v>
      </c>
      <c r="ER16" s="91">
        <v>-47.855165785063001</v>
      </c>
      <c r="ES16" s="91">
        <v>2847.57</v>
      </c>
      <c r="ET16" s="89"/>
      <c r="EU16" s="90" t="s">
        <v>65</v>
      </c>
      <c r="EV16" s="91">
        <v>-342.57</v>
      </c>
      <c r="EW16" s="91">
        <v>-47.855165785063001</v>
      </c>
      <c r="EX16" s="91">
        <v>2847.57</v>
      </c>
      <c r="EY16" s="89"/>
      <c r="EZ16" s="90" t="s">
        <v>65</v>
      </c>
      <c r="FA16" s="91">
        <v>-342.57</v>
      </c>
      <c r="FB16" s="91">
        <v>-47.855165785063001</v>
      </c>
      <c r="FC16" s="91">
        <v>2847.57</v>
      </c>
      <c r="FD16" s="89"/>
      <c r="FE16" s="90" t="s">
        <v>65</v>
      </c>
      <c r="FF16" s="91">
        <v>-342.57</v>
      </c>
      <c r="FG16" s="91">
        <v>-47.855165785063001</v>
      </c>
      <c r="FH16" s="91">
        <v>2847.57</v>
      </c>
      <c r="FI16" s="88"/>
      <c r="FJ16" s="90" t="s">
        <v>65</v>
      </c>
      <c r="FK16" s="91">
        <v>-342.57</v>
      </c>
      <c r="FL16" s="91">
        <v>-47.855165785063001</v>
      </c>
      <c r="FM16" s="91">
        <v>2847.57</v>
      </c>
      <c r="FN16" s="89"/>
      <c r="FO16" s="90" t="s">
        <v>65</v>
      </c>
      <c r="FP16" s="91">
        <v>-342.57</v>
      </c>
      <c r="FQ16" s="91">
        <v>-47.855165785063001</v>
      </c>
      <c r="FR16" s="91">
        <v>2847.57</v>
      </c>
      <c r="FS16" s="89"/>
      <c r="FT16" s="90" t="s">
        <v>65</v>
      </c>
      <c r="FU16" s="91">
        <v>-342.57</v>
      </c>
      <c r="FV16" s="91">
        <v>-47.855165785063001</v>
      </c>
      <c r="FW16" s="91">
        <v>2847.57</v>
      </c>
      <c r="FX16" s="89"/>
      <c r="FY16" s="90" t="s">
        <v>65</v>
      </c>
      <c r="FZ16" s="91">
        <v>-342.57</v>
      </c>
      <c r="GA16" s="91">
        <v>-47.855165785063001</v>
      </c>
      <c r="GB16" s="91">
        <v>2847.57</v>
      </c>
      <c r="GC16" s="88"/>
      <c r="GD16" s="90" t="s">
        <v>65</v>
      </c>
      <c r="GE16" s="91">
        <v>-342.57</v>
      </c>
      <c r="GF16" s="91">
        <v>-47.855165785063001</v>
      </c>
      <c r="GG16" s="91">
        <v>2847.57</v>
      </c>
      <c r="GH16" s="89"/>
      <c r="GI16" s="90" t="s">
        <v>65</v>
      </c>
      <c r="GJ16" s="91">
        <v>-342.57</v>
      </c>
      <c r="GK16" s="91">
        <v>-47.855165785063001</v>
      </c>
      <c r="GL16" s="91">
        <v>2847.57</v>
      </c>
      <c r="GM16" s="89"/>
      <c r="GN16" s="90" t="s">
        <v>65</v>
      </c>
      <c r="GO16" s="91">
        <v>-342.57</v>
      </c>
      <c r="GP16" s="91">
        <v>-47.855165785063001</v>
      </c>
      <c r="GQ16" s="91">
        <v>2847.57</v>
      </c>
      <c r="GR16" s="89"/>
      <c r="GS16" s="90" t="s">
        <v>65</v>
      </c>
      <c r="GT16" s="91">
        <v>-342.57</v>
      </c>
      <c r="GU16" s="91">
        <v>-47.855165785063001</v>
      </c>
      <c r="GV16" s="91">
        <v>2847.57</v>
      </c>
      <c r="GW16" s="88"/>
      <c r="GX16" s="90" t="s">
        <v>65</v>
      </c>
      <c r="GY16" s="91">
        <v>-342.57</v>
      </c>
      <c r="GZ16" s="91">
        <v>-47.855165785063001</v>
      </c>
      <c r="HA16" s="91">
        <v>2847.57</v>
      </c>
      <c r="HB16" s="89"/>
      <c r="HC16" s="90" t="s">
        <v>65</v>
      </c>
      <c r="HD16" s="91">
        <v>-342.57</v>
      </c>
      <c r="HE16" s="91">
        <v>-47.855165785063001</v>
      </c>
      <c r="HF16" s="91">
        <v>2847.57</v>
      </c>
      <c r="HG16" s="89"/>
      <c r="HH16" s="90" t="s">
        <v>65</v>
      </c>
      <c r="HI16" s="91">
        <v>-342.57</v>
      </c>
      <c r="HJ16" s="91">
        <v>-47.855165785063001</v>
      </c>
      <c r="HK16" s="91">
        <v>2847.57</v>
      </c>
      <c r="HL16" s="89"/>
      <c r="HM16" s="90" t="s">
        <v>65</v>
      </c>
      <c r="HN16" s="91">
        <v>-342.57</v>
      </c>
      <c r="HO16" s="91">
        <v>-47.855165785063001</v>
      </c>
      <c r="HP16" s="91">
        <v>2847.57</v>
      </c>
      <c r="HQ16" s="88"/>
      <c r="HR16" s="90" t="s">
        <v>65</v>
      </c>
      <c r="HS16" s="91">
        <v>-342.57</v>
      </c>
      <c r="HT16" s="91">
        <v>-47.855165785063001</v>
      </c>
      <c r="HU16" s="91">
        <v>2847.57</v>
      </c>
      <c r="HV16" s="89"/>
      <c r="HW16" s="90" t="s">
        <v>65</v>
      </c>
      <c r="HX16" s="91">
        <v>-342.57</v>
      </c>
      <c r="HY16" s="91">
        <v>-47.855165785063001</v>
      </c>
      <c r="HZ16" s="91">
        <v>2847.57</v>
      </c>
      <c r="IA16" s="89"/>
      <c r="IB16" s="90" t="s">
        <v>65</v>
      </c>
      <c r="IC16" s="91">
        <v>-342.57</v>
      </c>
      <c r="ID16" s="91">
        <v>-47.855165785063001</v>
      </c>
      <c r="IE16" s="91">
        <v>2847.57</v>
      </c>
      <c r="IF16" s="89"/>
      <c r="IG16" s="90" t="s">
        <v>65</v>
      </c>
      <c r="IH16" s="91">
        <v>-342.57</v>
      </c>
      <c r="II16" s="91">
        <v>-47.855165785063001</v>
      </c>
      <c r="IJ16" s="91">
        <v>2847.57</v>
      </c>
      <c r="IK16" s="88"/>
      <c r="IL16" s="90" t="s">
        <v>65</v>
      </c>
      <c r="IM16" s="91">
        <v>-342.57</v>
      </c>
      <c r="IN16" s="91">
        <v>-47.855165785063001</v>
      </c>
      <c r="IO16" s="91">
        <v>2847.57</v>
      </c>
      <c r="IP16" s="89"/>
      <c r="IQ16" s="90" t="s">
        <v>65</v>
      </c>
      <c r="IR16" s="91">
        <v>-342.57</v>
      </c>
      <c r="IS16" s="91">
        <v>-47.855165785063001</v>
      </c>
      <c r="IT16" s="91">
        <v>2847.57</v>
      </c>
      <c r="IU16" s="89"/>
      <c r="IV16" s="92"/>
    </row>
    <row r="17" spans="1:256" ht="12.75" customHeight="1" x14ac:dyDescent="0.2">
      <c r="A17" s="86"/>
      <c r="B17" s="87"/>
      <c r="C17" s="87"/>
      <c r="D17" s="87"/>
      <c r="E17" s="88"/>
      <c r="F17" s="86"/>
      <c r="G17" s="87"/>
      <c r="H17" s="87"/>
      <c r="I17" s="87"/>
      <c r="J17" s="89"/>
      <c r="K17" s="86"/>
      <c r="L17" s="87"/>
      <c r="M17" s="87"/>
      <c r="N17" s="87"/>
      <c r="O17" s="89"/>
      <c r="P17" s="86"/>
      <c r="Q17" s="87"/>
      <c r="R17" s="87"/>
      <c r="S17" s="87"/>
      <c r="T17" s="89"/>
      <c r="U17" s="86"/>
      <c r="V17" s="87"/>
      <c r="W17" s="87"/>
      <c r="X17" s="87"/>
      <c r="Y17" s="88"/>
      <c r="Z17" s="90" t="s">
        <v>67</v>
      </c>
      <c r="AA17" s="91">
        <v>162.57</v>
      </c>
      <c r="AB17" s="91">
        <v>-677.83081245552103</v>
      </c>
      <c r="AC17" s="91">
        <v>19982.939999999999</v>
      </c>
      <c r="AD17" s="89"/>
      <c r="AE17" s="90" t="s">
        <v>67</v>
      </c>
      <c r="AF17" s="91">
        <v>162.57</v>
      </c>
      <c r="AG17" s="91">
        <v>-677.83081245552103</v>
      </c>
      <c r="AH17" s="91">
        <v>19982.939999999999</v>
      </c>
      <c r="AI17" s="89"/>
      <c r="AJ17" s="90" t="s">
        <v>67</v>
      </c>
      <c r="AK17" s="91">
        <v>162.57</v>
      </c>
      <c r="AL17" s="91">
        <v>-677.83081245552103</v>
      </c>
      <c r="AM17" s="91">
        <v>19982.939999999999</v>
      </c>
      <c r="AN17" s="89"/>
      <c r="AO17" s="90" t="s">
        <v>67</v>
      </c>
      <c r="AP17" s="91">
        <v>162.57</v>
      </c>
      <c r="AQ17" s="91">
        <v>-677.83081245552103</v>
      </c>
      <c r="AR17" s="91">
        <v>19982.939999999999</v>
      </c>
      <c r="AS17" s="88"/>
      <c r="AT17" s="90" t="s">
        <v>67</v>
      </c>
      <c r="AU17" s="91">
        <v>162.57</v>
      </c>
      <c r="AV17" s="91">
        <v>-677.83081245552103</v>
      </c>
      <c r="AW17" s="91">
        <v>19982.939999999999</v>
      </c>
      <c r="AX17" s="89"/>
      <c r="AY17" s="90" t="s">
        <v>67</v>
      </c>
      <c r="AZ17" s="91">
        <v>162.57</v>
      </c>
      <c r="BA17" s="91">
        <v>-677.83081245552103</v>
      </c>
      <c r="BB17" s="91">
        <v>19982.939999999999</v>
      </c>
      <c r="BC17" s="89"/>
      <c r="BD17" s="90" t="s">
        <v>67</v>
      </c>
      <c r="BE17" s="91">
        <v>162.57</v>
      </c>
      <c r="BF17" s="91">
        <v>-677.83081245552103</v>
      </c>
      <c r="BG17" s="91">
        <v>19982.939999999999</v>
      </c>
      <c r="BH17" s="89"/>
      <c r="BI17" s="90" t="s">
        <v>67</v>
      </c>
      <c r="BJ17" s="91">
        <v>162.57</v>
      </c>
      <c r="BK17" s="91">
        <v>-677.83081245552103</v>
      </c>
      <c r="BL17" s="91">
        <v>19982.939999999999</v>
      </c>
      <c r="BM17" s="88"/>
      <c r="BN17" s="90" t="s">
        <v>67</v>
      </c>
      <c r="BO17" s="91">
        <v>162.57</v>
      </c>
      <c r="BP17" s="91">
        <v>-677.83081245552103</v>
      </c>
      <c r="BQ17" s="91">
        <v>19982.939999999999</v>
      </c>
      <c r="BR17" s="89"/>
      <c r="BS17" s="90" t="s">
        <v>67</v>
      </c>
      <c r="BT17" s="91">
        <v>162.57</v>
      </c>
      <c r="BU17" s="91">
        <v>-677.83081245552103</v>
      </c>
      <c r="BV17" s="91">
        <v>19982.939999999999</v>
      </c>
      <c r="BW17" s="89"/>
      <c r="BX17" s="90" t="s">
        <v>67</v>
      </c>
      <c r="BY17" s="91">
        <v>162.57</v>
      </c>
      <c r="BZ17" s="91">
        <v>-677.83081245552103</v>
      </c>
      <c r="CA17" s="91">
        <v>19982.939999999999</v>
      </c>
      <c r="CB17" s="89"/>
      <c r="CC17" s="90" t="s">
        <v>67</v>
      </c>
      <c r="CD17" s="91">
        <v>162.57</v>
      </c>
      <c r="CE17" s="91">
        <v>-677.83081245552103</v>
      </c>
      <c r="CF17" s="91">
        <v>19982.939999999999</v>
      </c>
      <c r="CG17" s="88"/>
      <c r="CH17" s="90" t="s">
        <v>67</v>
      </c>
      <c r="CI17" s="91">
        <v>162.57</v>
      </c>
      <c r="CJ17" s="91">
        <v>-677.83081245552103</v>
      </c>
      <c r="CK17" s="91">
        <v>19982.939999999999</v>
      </c>
      <c r="CL17" s="89"/>
      <c r="CM17" s="90" t="s">
        <v>67</v>
      </c>
      <c r="CN17" s="91">
        <v>162.57</v>
      </c>
      <c r="CO17" s="91">
        <v>-677.83081245552103</v>
      </c>
      <c r="CP17" s="91">
        <v>19982.939999999999</v>
      </c>
      <c r="CQ17" s="89"/>
      <c r="CR17" s="90" t="s">
        <v>67</v>
      </c>
      <c r="CS17" s="91">
        <v>162.57</v>
      </c>
      <c r="CT17" s="91">
        <v>-677.83081245552103</v>
      </c>
      <c r="CU17" s="91">
        <v>19982.939999999999</v>
      </c>
      <c r="CV17" s="89"/>
      <c r="CW17" s="90" t="s">
        <v>67</v>
      </c>
      <c r="CX17" s="91">
        <v>162.57</v>
      </c>
      <c r="CY17" s="91">
        <v>-677.83081245552103</v>
      </c>
      <c r="CZ17" s="91">
        <v>19982.939999999999</v>
      </c>
      <c r="DA17" s="88"/>
      <c r="DB17" s="90" t="s">
        <v>67</v>
      </c>
      <c r="DC17" s="91">
        <v>162.57</v>
      </c>
      <c r="DD17" s="91">
        <v>-677.83081245552103</v>
      </c>
      <c r="DE17" s="91">
        <v>19982.939999999999</v>
      </c>
      <c r="DF17" s="89"/>
      <c r="DG17" s="90" t="s">
        <v>67</v>
      </c>
      <c r="DH17" s="91">
        <v>162.57</v>
      </c>
      <c r="DI17" s="91">
        <v>-677.83081245552103</v>
      </c>
      <c r="DJ17" s="91">
        <v>19982.939999999999</v>
      </c>
      <c r="DK17" s="89"/>
      <c r="DL17" s="90" t="s">
        <v>67</v>
      </c>
      <c r="DM17" s="91">
        <v>162.57</v>
      </c>
      <c r="DN17" s="91">
        <v>-677.83081245552103</v>
      </c>
      <c r="DO17" s="91">
        <v>19982.939999999999</v>
      </c>
      <c r="DP17" s="89"/>
      <c r="DQ17" s="90" t="s">
        <v>67</v>
      </c>
      <c r="DR17" s="91">
        <v>162.57</v>
      </c>
      <c r="DS17" s="91">
        <v>-677.83081245552103</v>
      </c>
      <c r="DT17" s="91">
        <v>19982.939999999999</v>
      </c>
      <c r="DU17" s="88"/>
      <c r="DV17" s="90" t="s">
        <v>67</v>
      </c>
      <c r="DW17" s="91">
        <v>162.57</v>
      </c>
      <c r="DX17" s="91">
        <v>-677.83081245552103</v>
      </c>
      <c r="DY17" s="91">
        <v>19982.939999999999</v>
      </c>
      <c r="DZ17" s="89"/>
      <c r="EA17" s="90" t="s">
        <v>67</v>
      </c>
      <c r="EB17" s="91">
        <v>162.57</v>
      </c>
      <c r="EC17" s="91">
        <v>-677.83081245552103</v>
      </c>
      <c r="ED17" s="91">
        <v>19982.939999999999</v>
      </c>
      <c r="EE17" s="89"/>
      <c r="EF17" s="90" t="s">
        <v>67</v>
      </c>
      <c r="EG17" s="91">
        <v>162.57</v>
      </c>
      <c r="EH17" s="91">
        <v>-677.83081245552103</v>
      </c>
      <c r="EI17" s="91">
        <v>19982.939999999999</v>
      </c>
      <c r="EJ17" s="89"/>
      <c r="EK17" s="90" t="s">
        <v>67</v>
      </c>
      <c r="EL17" s="91">
        <v>162.57</v>
      </c>
      <c r="EM17" s="91">
        <v>-677.83081245552103</v>
      </c>
      <c r="EN17" s="91">
        <v>19982.939999999999</v>
      </c>
      <c r="EO17" s="88"/>
      <c r="EP17" s="90" t="s">
        <v>67</v>
      </c>
      <c r="EQ17" s="91">
        <v>162.57</v>
      </c>
      <c r="ER17" s="91">
        <v>-677.83081245552103</v>
      </c>
      <c r="ES17" s="91">
        <v>19982.939999999999</v>
      </c>
      <c r="ET17" s="89"/>
      <c r="EU17" s="90" t="s">
        <v>67</v>
      </c>
      <c r="EV17" s="91">
        <v>162.57</v>
      </c>
      <c r="EW17" s="91">
        <v>-677.83081245552103</v>
      </c>
      <c r="EX17" s="91">
        <v>19982.939999999999</v>
      </c>
      <c r="EY17" s="89"/>
      <c r="EZ17" s="90" t="s">
        <v>67</v>
      </c>
      <c r="FA17" s="91">
        <v>162.57</v>
      </c>
      <c r="FB17" s="91">
        <v>-677.83081245552103</v>
      </c>
      <c r="FC17" s="91">
        <v>19982.939999999999</v>
      </c>
      <c r="FD17" s="89"/>
      <c r="FE17" s="90" t="s">
        <v>67</v>
      </c>
      <c r="FF17" s="91">
        <v>162.57</v>
      </c>
      <c r="FG17" s="91">
        <v>-677.83081245552103</v>
      </c>
      <c r="FH17" s="91">
        <v>19982.939999999999</v>
      </c>
      <c r="FI17" s="88"/>
      <c r="FJ17" s="90" t="s">
        <v>67</v>
      </c>
      <c r="FK17" s="91">
        <v>162.57</v>
      </c>
      <c r="FL17" s="91">
        <v>-677.83081245552103</v>
      </c>
      <c r="FM17" s="91">
        <v>19982.939999999999</v>
      </c>
      <c r="FN17" s="89"/>
      <c r="FO17" s="90" t="s">
        <v>67</v>
      </c>
      <c r="FP17" s="91">
        <v>162.57</v>
      </c>
      <c r="FQ17" s="91">
        <v>-677.83081245552103</v>
      </c>
      <c r="FR17" s="91">
        <v>19982.939999999999</v>
      </c>
      <c r="FS17" s="89"/>
      <c r="FT17" s="90" t="s">
        <v>67</v>
      </c>
      <c r="FU17" s="91">
        <v>162.57</v>
      </c>
      <c r="FV17" s="91">
        <v>-677.83081245552103</v>
      </c>
      <c r="FW17" s="91">
        <v>19982.939999999999</v>
      </c>
      <c r="FX17" s="89"/>
      <c r="FY17" s="90" t="s">
        <v>67</v>
      </c>
      <c r="FZ17" s="91">
        <v>162.57</v>
      </c>
      <c r="GA17" s="91">
        <v>-677.83081245552103</v>
      </c>
      <c r="GB17" s="91">
        <v>19982.939999999999</v>
      </c>
      <c r="GC17" s="88"/>
      <c r="GD17" s="90" t="s">
        <v>67</v>
      </c>
      <c r="GE17" s="91">
        <v>162.57</v>
      </c>
      <c r="GF17" s="91">
        <v>-677.83081245552103</v>
      </c>
      <c r="GG17" s="91">
        <v>19982.939999999999</v>
      </c>
      <c r="GH17" s="89"/>
      <c r="GI17" s="90" t="s">
        <v>67</v>
      </c>
      <c r="GJ17" s="91">
        <v>162.57</v>
      </c>
      <c r="GK17" s="91">
        <v>-677.83081245552103</v>
      </c>
      <c r="GL17" s="91">
        <v>19982.939999999999</v>
      </c>
      <c r="GM17" s="89"/>
      <c r="GN17" s="90" t="s">
        <v>67</v>
      </c>
      <c r="GO17" s="91">
        <v>162.57</v>
      </c>
      <c r="GP17" s="91">
        <v>-677.83081245552103</v>
      </c>
      <c r="GQ17" s="91">
        <v>19982.939999999999</v>
      </c>
      <c r="GR17" s="89"/>
      <c r="GS17" s="90" t="s">
        <v>67</v>
      </c>
      <c r="GT17" s="91">
        <v>162.57</v>
      </c>
      <c r="GU17" s="91">
        <v>-677.83081245552103</v>
      </c>
      <c r="GV17" s="91">
        <v>19982.939999999999</v>
      </c>
      <c r="GW17" s="88"/>
      <c r="GX17" s="90" t="s">
        <v>67</v>
      </c>
      <c r="GY17" s="91">
        <v>162.57</v>
      </c>
      <c r="GZ17" s="91">
        <v>-677.83081245552103</v>
      </c>
      <c r="HA17" s="91">
        <v>19982.939999999999</v>
      </c>
      <c r="HB17" s="89"/>
      <c r="HC17" s="90" t="s">
        <v>67</v>
      </c>
      <c r="HD17" s="91">
        <v>162.57</v>
      </c>
      <c r="HE17" s="91">
        <v>-677.83081245552103</v>
      </c>
      <c r="HF17" s="91">
        <v>19982.939999999999</v>
      </c>
      <c r="HG17" s="89"/>
      <c r="HH17" s="90" t="s">
        <v>67</v>
      </c>
      <c r="HI17" s="91">
        <v>162.57</v>
      </c>
      <c r="HJ17" s="91">
        <v>-677.83081245552103</v>
      </c>
      <c r="HK17" s="91">
        <v>19982.939999999999</v>
      </c>
      <c r="HL17" s="89"/>
      <c r="HM17" s="90" t="s">
        <v>67</v>
      </c>
      <c r="HN17" s="91">
        <v>162.57</v>
      </c>
      <c r="HO17" s="91">
        <v>-677.83081245552103</v>
      </c>
      <c r="HP17" s="91">
        <v>19982.939999999999</v>
      </c>
      <c r="HQ17" s="88"/>
      <c r="HR17" s="90" t="s">
        <v>67</v>
      </c>
      <c r="HS17" s="91">
        <v>162.57</v>
      </c>
      <c r="HT17" s="91">
        <v>-677.83081245552103</v>
      </c>
      <c r="HU17" s="91">
        <v>19982.939999999999</v>
      </c>
      <c r="HV17" s="89"/>
      <c r="HW17" s="90" t="s">
        <v>67</v>
      </c>
      <c r="HX17" s="91">
        <v>162.57</v>
      </c>
      <c r="HY17" s="91">
        <v>-677.83081245552103</v>
      </c>
      <c r="HZ17" s="91">
        <v>19982.939999999999</v>
      </c>
      <c r="IA17" s="89"/>
      <c r="IB17" s="90" t="s">
        <v>67</v>
      </c>
      <c r="IC17" s="91">
        <v>162.57</v>
      </c>
      <c r="ID17" s="91">
        <v>-677.83081245552103</v>
      </c>
      <c r="IE17" s="91">
        <v>19982.939999999999</v>
      </c>
      <c r="IF17" s="89"/>
      <c r="IG17" s="90" t="s">
        <v>67</v>
      </c>
      <c r="IH17" s="91">
        <v>162.57</v>
      </c>
      <c r="II17" s="91">
        <v>-677.83081245552103</v>
      </c>
      <c r="IJ17" s="91">
        <v>19982.939999999999</v>
      </c>
      <c r="IK17" s="88"/>
      <c r="IL17" s="90" t="s">
        <v>67</v>
      </c>
      <c r="IM17" s="91">
        <v>162.57</v>
      </c>
      <c r="IN17" s="91">
        <v>-677.83081245552103</v>
      </c>
      <c r="IO17" s="91">
        <v>19982.939999999999</v>
      </c>
      <c r="IP17" s="89"/>
      <c r="IQ17" s="90" t="s">
        <v>67</v>
      </c>
      <c r="IR17" s="91">
        <v>162.57</v>
      </c>
      <c r="IS17" s="91">
        <v>-677.83081245552103</v>
      </c>
      <c r="IT17" s="91">
        <v>19982.939999999999</v>
      </c>
      <c r="IU17" s="89"/>
      <c r="IV17" s="92"/>
    </row>
    <row r="18" spans="1:256" ht="12.75" customHeight="1" x14ac:dyDescent="0.2">
      <c r="A18" s="86"/>
      <c r="B18" s="87"/>
      <c r="C18" s="87"/>
      <c r="D18" s="87"/>
      <c r="E18" s="88"/>
      <c r="F18" s="86"/>
      <c r="G18" s="87"/>
      <c r="H18" s="87"/>
      <c r="I18" s="87"/>
      <c r="J18" s="89"/>
      <c r="K18" s="86"/>
      <c r="L18" s="87"/>
      <c r="M18" s="87"/>
      <c r="N18" s="87"/>
      <c r="O18" s="89"/>
      <c r="P18" s="86"/>
      <c r="Q18" s="87"/>
      <c r="R18" s="87"/>
      <c r="S18" s="87"/>
      <c r="T18" s="89"/>
      <c r="U18" s="86"/>
      <c r="V18" s="87"/>
      <c r="W18" s="87"/>
      <c r="X18" s="87"/>
      <c r="Y18" s="88"/>
      <c r="Z18" s="90" t="s">
        <v>69</v>
      </c>
      <c r="AA18" s="91">
        <v>180</v>
      </c>
      <c r="AB18" s="91">
        <v>-567.37834952165201</v>
      </c>
      <c r="AC18" s="91">
        <v>19299.37</v>
      </c>
      <c r="AD18" s="89"/>
      <c r="AE18" s="90" t="s">
        <v>69</v>
      </c>
      <c r="AF18" s="91">
        <v>180</v>
      </c>
      <c r="AG18" s="91">
        <v>-567.37834952165201</v>
      </c>
      <c r="AH18" s="91">
        <v>19299.37</v>
      </c>
      <c r="AI18" s="89"/>
      <c r="AJ18" s="90" t="s">
        <v>69</v>
      </c>
      <c r="AK18" s="91">
        <v>180</v>
      </c>
      <c r="AL18" s="91">
        <v>-567.37834952165201</v>
      </c>
      <c r="AM18" s="91">
        <v>19299.37</v>
      </c>
      <c r="AN18" s="89"/>
      <c r="AO18" s="90" t="s">
        <v>69</v>
      </c>
      <c r="AP18" s="91">
        <v>180</v>
      </c>
      <c r="AQ18" s="91">
        <v>-567.37834952165201</v>
      </c>
      <c r="AR18" s="91">
        <v>19299.37</v>
      </c>
      <c r="AS18" s="88"/>
      <c r="AT18" s="90" t="s">
        <v>69</v>
      </c>
      <c r="AU18" s="91">
        <v>180</v>
      </c>
      <c r="AV18" s="91">
        <v>-567.37834952165201</v>
      </c>
      <c r="AW18" s="91">
        <v>19299.37</v>
      </c>
      <c r="AX18" s="89"/>
      <c r="AY18" s="90" t="s">
        <v>69</v>
      </c>
      <c r="AZ18" s="91">
        <v>180</v>
      </c>
      <c r="BA18" s="91">
        <v>-567.37834952165201</v>
      </c>
      <c r="BB18" s="91">
        <v>19299.37</v>
      </c>
      <c r="BC18" s="89"/>
      <c r="BD18" s="90" t="s">
        <v>69</v>
      </c>
      <c r="BE18" s="91">
        <v>180</v>
      </c>
      <c r="BF18" s="91">
        <v>-567.37834952165201</v>
      </c>
      <c r="BG18" s="91">
        <v>19299.37</v>
      </c>
      <c r="BH18" s="89"/>
      <c r="BI18" s="90" t="s">
        <v>69</v>
      </c>
      <c r="BJ18" s="91">
        <v>180</v>
      </c>
      <c r="BK18" s="91">
        <v>-567.37834952165201</v>
      </c>
      <c r="BL18" s="91">
        <v>19299.37</v>
      </c>
      <c r="BM18" s="88"/>
      <c r="BN18" s="90" t="s">
        <v>69</v>
      </c>
      <c r="BO18" s="91">
        <v>180</v>
      </c>
      <c r="BP18" s="91">
        <v>-567.37834952165201</v>
      </c>
      <c r="BQ18" s="91">
        <v>19299.37</v>
      </c>
      <c r="BR18" s="89"/>
      <c r="BS18" s="90" t="s">
        <v>69</v>
      </c>
      <c r="BT18" s="91">
        <v>180</v>
      </c>
      <c r="BU18" s="91">
        <v>-567.37834952165201</v>
      </c>
      <c r="BV18" s="91">
        <v>19299.37</v>
      </c>
      <c r="BW18" s="89"/>
      <c r="BX18" s="90" t="s">
        <v>69</v>
      </c>
      <c r="BY18" s="91">
        <v>180</v>
      </c>
      <c r="BZ18" s="91">
        <v>-567.37834952165201</v>
      </c>
      <c r="CA18" s="91">
        <v>19299.37</v>
      </c>
      <c r="CB18" s="89"/>
      <c r="CC18" s="90" t="s">
        <v>69</v>
      </c>
      <c r="CD18" s="91">
        <v>180</v>
      </c>
      <c r="CE18" s="91">
        <v>-567.37834952165201</v>
      </c>
      <c r="CF18" s="91">
        <v>19299.37</v>
      </c>
      <c r="CG18" s="88"/>
      <c r="CH18" s="90" t="s">
        <v>69</v>
      </c>
      <c r="CI18" s="91">
        <v>180</v>
      </c>
      <c r="CJ18" s="91">
        <v>-567.37834952165201</v>
      </c>
      <c r="CK18" s="91">
        <v>19299.37</v>
      </c>
      <c r="CL18" s="89"/>
      <c r="CM18" s="90" t="s">
        <v>69</v>
      </c>
      <c r="CN18" s="91">
        <v>180</v>
      </c>
      <c r="CO18" s="91">
        <v>-567.37834952165201</v>
      </c>
      <c r="CP18" s="91">
        <v>19299.37</v>
      </c>
      <c r="CQ18" s="89"/>
      <c r="CR18" s="90" t="s">
        <v>69</v>
      </c>
      <c r="CS18" s="91">
        <v>180</v>
      </c>
      <c r="CT18" s="91">
        <v>-567.37834952165201</v>
      </c>
      <c r="CU18" s="91">
        <v>19299.37</v>
      </c>
      <c r="CV18" s="89"/>
      <c r="CW18" s="90" t="s">
        <v>69</v>
      </c>
      <c r="CX18" s="91">
        <v>180</v>
      </c>
      <c r="CY18" s="91">
        <v>-567.37834952165201</v>
      </c>
      <c r="CZ18" s="91">
        <v>19299.37</v>
      </c>
      <c r="DA18" s="88"/>
      <c r="DB18" s="90" t="s">
        <v>69</v>
      </c>
      <c r="DC18" s="91">
        <v>180</v>
      </c>
      <c r="DD18" s="91">
        <v>-567.37834952165201</v>
      </c>
      <c r="DE18" s="91">
        <v>19299.37</v>
      </c>
      <c r="DF18" s="89"/>
      <c r="DG18" s="90" t="s">
        <v>69</v>
      </c>
      <c r="DH18" s="91">
        <v>180</v>
      </c>
      <c r="DI18" s="91">
        <v>-567.37834952165201</v>
      </c>
      <c r="DJ18" s="91">
        <v>19299.37</v>
      </c>
      <c r="DK18" s="89"/>
      <c r="DL18" s="90" t="s">
        <v>69</v>
      </c>
      <c r="DM18" s="91">
        <v>180</v>
      </c>
      <c r="DN18" s="91">
        <v>-567.37834952165201</v>
      </c>
      <c r="DO18" s="91">
        <v>19299.37</v>
      </c>
      <c r="DP18" s="89"/>
      <c r="DQ18" s="90" t="s">
        <v>69</v>
      </c>
      <c r="DR18" s="91">
        <v>180</v>
      </c>
      <c r="DS18" s="91">
        <v>-567.37834952165201</v>
      </c>
      <c r="DT18" s="91">
        <v>19299.37</v>
      </c>
      <c r="DU18" s="88"/>
      <c r="DV18" s="90" t="s">
        <v>69</v>
      </c>
      <c r="DW18" s="91">
        <v>180</v>
      </c>
      <c r="DX18" s="91">
        <v>-567.37834952165201</v>
      </c>
      <c r="DY18" s="91">
        <v>19299.37</v>
      </c>
      <c r="DZ18" s="89"/>
      <c r="EA18" s="90" t="s">
        <v>69</v>
      </c>
      <c r="EB18" s="91">
        <v>180</v>
      </c>
      <c r="EC18" s="91">
        <v>-567.37834952165201</v>
      </c>
      <c r="ED18" s="91">
        <v>19299.37</v>
      </c>
      <c r="EE18" s="89"/>
      <c r="EF18" s="90" t="s">
        <v>69</v>
      </c>
      <c r="EG18" s="91">
        <v>180</v>
      </c>
      <c r="EH18" s="91">
        <v>-567.37834952165201</v>
      </c>
      <c r="EI18" s="91">
        <v>19299.37</v>
      </c>
      <c r="EJ18" s="89"/>
      <c r="EK18" s="90" t="s">
        <v>69</v>
      </c>
      <c r="EL18" s="91">
        <v>180</v>
      </c>
      <c r="EM18" s="91">
        <v>-567.37834952165201</v>
      </c>
      <c r="EN18" s="91">
        <v>19299.37</v>
      </c>
      <c r="EO18" s="88"/>
      <c r="EP18" s="90" t="s">
        <v>69</v>
      </c>
      <c r="EQ18" s="91">
        <v>180</v>
      </c>
      <c r="ER18" s="91">
        <v>-567.37834952165201</v>
      </c>
      <c r="ES18" s="91">
        <v>19299.37</v>
      </c>
      <c r="ET18" s="89"/>
      <c r="EU18" s="90" t="s">
        <v>69</v>
      </c>
      <c r="EV18" s="91">
        <v>180</v>
      </c>
      <c r="EW18" s="91">
        <v>-567.37834952165201</v>
      </c>
      <c r="EX18" s="91">
        <v>19299.37</v>
      </c>
      <c r="EY18" s="89"/>
      <c r="EZ18" s="90" t="s">
        <v>69</v>
      </c>
      <c r="FA18" s="91">
        <v>180</v>
      </c>
      <c r="FB18" s="91">
        <v>-567.37834952165201</v>
      </c>
      <c r="FC18" s="91">
        <v>19299.37</v>
      </c>
      <c r="FD18" s="89"/>
      <c r="FE18" s="90" t="s">
        <v>69</v>
      </c>
      <c r="FF18" s="91">
        <v>180</v>
      </c>
      <c r="FG18" s="91">
        <v>-567.37834952165201</v>
      </c>
      <c r="FH18" s="91">
        <v>19299.37</v>
      </c>
      <c r="FI18" s="88"/>
      <c r="FJ18" s="90" t="s">
        <v>69</v>
      </c>
      <c r="FK18" s="91">
        <v>180</v>
      </c>
      <c r="FL18" s="91">
        <v>-567.37834952165201</v>
      </c>
      <c r="FM18" s="91">
        <v>19299.37</v>
      </c>
      <c r="FN18" s="89"/>
      <c r="FO18" s="90" t="s">
        <v>69</v>
      </c>
      <c r="FP18" s="91">
        <v>180</v>
      </c>
      <c r="FQ18" s="91">
        <v>-567.37834952165201</v>
      </c>
      <c r="FR18" s="91">
        <v>19299.37</v>
      </c>
      <c r="FS18" s="89"/>
      <c r="FT18" s="90" t="s">
        <v>69</v>
      </c>
      <c r="FU18" s="91">
        <v>180</v>
      </c>
      <c r="FV18" s="91">
        <v>-567.37834952165201</v>
      </c>
      <c r="FW18" s="91">
        <v>19299.37</v>
      </c>
      <c r="FX18" s="89"/>
      <c r="FY18" s="90" t="s">
        <v>69</v>
      </c>
      <c r="FZ18" s="91">
        <v>180</v>
      </c>
      <c r="GA18" s="91">
        <v>-567.37834952165201</v>
      </c>
      <c r="GB18" s="91">
        <v>19299.37</v>
      </c>
      <c r="GC18" s="88"/>
      <c r="GD18" s="90" t="s">
        <v>69</v>
      </c>
      <c r="GE18" s="91">
        <v>180</v>
      </c>
      <c r="GF18" s="91">
        <v>-567.37834952165201</v>
      </c>
      <c r="GG18" s="91">
        <v>19299.37</v>
      </c>
      <c r="GH18" s="89"/>
      <c r="GI18" s="90" t="s">
        <v>69</v>
      </c>
      <c r="GJ18" s="91">
        <v>180</v>
      </c>
      <c r="GK18" s="91">
        <v>-567.37834952165201</v>
      </c>
      <c r="GL18" s="91">
        <v>19299.37</v>
      </c>
      <c r="GM18" s="89"/>
      <c r="GN18" s="90" t="s">
        <v>69</v>
      </c>
      <c r="GO18" s="91">
        <v>180</v>
      </c>
      <c r="GP18" s="91">
        <v>-567.37834952165201</v>
      </c>
      <c r="GQ18" s="91">
        <v>19299.37</v>
      </c>
      <c r="GR18" s="89"/>
      <c r="GS18" s="90" t="s">
        <v>69</v>
      </c>
      <c r="GT18" s="91">
        <v>180</v>
      </c>
      <c r="GU18" s="91">
        <v>-567.37834952165201</v>
      </c>
      <c r="GV18" s="91">
        <v>19299.37</v>
      </c>
      <c r="GW18" s="88"/>
      <c r="GX18" s="90" t="s">
        <v>69</v>
      </c>
      <c r="GY18" s="91">
        <v>180</v>
      </c>
      <c r="GZ18" s="91">
        <v>-567.37834952165201</v>
      </c>
      <c r="HA18" s="91">
        <v>19299.37</v>
      </c>
      <c r="HB18" s="89"/>
      <c r="HC18" s="90" t="s">
        <v>69</v>
      </c>
      <c r="HD18" s="91">
        <v>180</v>
      </c>
      <c r="HE18" s="91">
        <v>-567.37834952165201</v>
      </c>
      <c r="HF18" s="91">
        <v>19299.37</v>
      </c>
      <c r="HG18" s="89"/>
      <c r="HH18" s="90" t="s">
        <v>69</v>
      </c>
      <c r="HI18" s="91">
        <v>180</v>
      </c>
      <c r="HJ18" s="91">
        <v>-567.37834952165201</v>
      </c>
      <c r="HK18" s="91">
        <v>19299.37</v>
      </c>
      <c r="HL18" s="89"/>
      <c r="HM18" s="90" t="s">
        <v>69</v>
      </c>
      <c r="HN18" s="91">
        <v>180</v>
      </c>
      <c r="HO18" s="91">
        <v>-567.37834952165201</v>
      </c>
      <c r="HP18" s="91">
        <v>19299.37</v>
      </c>
      <c r="HQ18" s="88"/>
      <c r="HR18" s="90" t="s">
        <v>69</v>
      </c>
      <c r="HS18" s="91">
        <v>180</v>
      </c>
      <c r="HT18" s="91">
        <v>-567.37834952165201</v>
      </c>
      <c r="HU18" s="91">
        <v>19299.37</v>
      </c>
      <c r="HV18" s="89"/>
      <c r="HW18" s="90" t="s">
        <v>69</v>
      </c>
      <c r="HX18" s="91">
        <v>180</v>
      </c>
      <c r="HY18" s="91">
        <v>-567.37834952165201</v>
      </c>
      <c r="HZ18" s="91">
        <v>19299.37</v>
      </c>
      <c r="IA18" s="89"/>
      <c r="IB18" s="90" t="s">
        <v>69</v>
      </c>
      <c r="IC18" s="91">
        <v>180</v>
      </c>
      <c r="ID18" s="91">
        <v>-567.37834952165201</v>
      </c>
      <c r="IE18" s="91">
        <v>19299.37</v>
      </c>
      <c r="IF18" s="89"/>
      <c r="IG18" s="90" t="s">
        <v>69</v>
      </c>
      <c r="IH18" s="91">
        <v>180</v>
      </c>
      <c r="II18" s="91">
        <v>-567.37834952165201</v>
      </c>
      <c r="IJ18" s="91">
        <v>19299.37</v>
      </c>
      <c r="IK18" s="88"/>
      <c r="IL18" s="90" t="s">
        <v>69</v>
      </c>
      <c r="IM18" s="91">
        <v>180</v>
      </c>
      <c r="IN18" s="91">
        <v>-567.37834952165201</v>
      </c>
      <c r="IO18" s="91">
        <v>19299.37</v>
      </c>
      <c r="IP18" s="89"/>
      <c r="IQ18" s="90" t="s">
        <v>69</v>
      </c>
      <c r="IR18" s="91">
        <v>180</v>
      </c>
      <c r="IS18" s="91">
        <v>-567.37834952165201</v>
      </c>
      <c r="IT18" s="91">
        <v>19299.37</v>
      </c>
      <c r="IU18" s="89"/>
      <c r="IV18" s="92"/>
    </row>
    <row r="19" spans="1:256" ht="12.75" customHeight="1" x14ac:dyDescent="0.2">
      <c r="A19" s="93"/>
      <c r="B19" s="93"/>
      <c r="C19" s="93"/>
      <c r="D19" s="93"/>
      <c r="E19" s="88"/>
      <c r="F19" s="93"/>
      <c r="G19" s="93"/>
      <c r="H19" s="93"/>
      <c r="I19" s="93"/>
      <c r="J19" s="89"/>
      <c r="K19" s="93"/>
      <c r="L19" s="93"/>
      <c r="M19" s="93"/>
      <c r="N19" s="93"/>
      <c r="O19" s="89"/>
      <c r="P19" s="93"/>
      <c r="Q19" s="93"/>
      <c r="R19" s="93"/>
      <c r="S19" s="93"/>
      <c r="T19" s="89"/>
      <c r="U19" s="93"/>
      <c r="V19" s="93"/>
      <c r="W19" s="93"/>
      <c r="X19" s="93"/>
      <c r="Y19" s="88"/>
      <c r="Z19" s="94" t="s">
        <v>89</v>
      </c>
      <c r="AA19" s="93">
        <f t="shared" ref="AA19:AC19" si="3">SUM(AA15:AA18)</f>
        <v>0</v>
      </c>
      <c r="AB19" s="93">
        <f t="shared" si="3"/>
        <v>-1293.0643277622362</v>
      </c>
      <c r="AC19" s="93">
        <f t="shared" si="3"/>
        <v>42129.88</v>
      </c>
      <c r="AD19" s="89"/>
      <c r="AE19" s="94" t="s">
        <v>89</v>
      </c>
      <c r="AF19" s="93">
        <f t="shared" ref="AF19:AH19" si="4">SUM(AF15:AF18)</f>
        <v>0</v>
      </c>
      <c r="AG19" s="93">
        <f t="shared" si="4"/>
        <v>-1293.0643277622362</v>
      </c>
      <c r="AH19" s="93">
        <f t="shared" si="4"/>
        <v>42129.88</v>
      </c>
      <c r="AI19" s="89"/>
      <c r="AJ19" s="94" t="s">
        <v>89</v>
      </c>
      <c r="AK19" s="93">
        <f t="shared" ref="AK19:AM19" si="5">SUM(AK15:AK18)</f>
        <v>0</v>
      </c>
      <c r="AL19" s="93">
        <f t="shared" si="5"/>
        <v>-1293.0643277622362</v>
      </c>
      <c r="AM19" s="93">
        <f t="shared" si="5"/>
        <v>42129.88</v>
      </c>
      <c r="AN19" s="89"/>
      <c r="AO19" s="94" t="s">
        <v>89</v>
      </c>
      <c r="AP19" s="93">
        <f t="shared" ref="AP19:AR19" si="6">SUM(AP15:AP18)</f>
        <v>0</v>
      </c>
      <c r="AQ19" s="93">
        <f t="shared" si="6"/>
        <v>-1293.0643277622362</v>
      </c>
      <c r="AR19" s="93">
        <f t="shared" si="6"/>
        <v>42129.88</v>
      </c>
      <c r="AS19" s="88"/>
      <c r="AT19" s="94" t="s">
        <v>89</v>
      </c>
      <c r="AU19" s="93">
        <f t="shared" ref="AU19:AW19" si="7">SUM(AU15:AU18)</f>
        <v>0</v>
      </c>
      <c r="AV19" s="93">
        <f t="shared" si="7"/>
        <v>-1293.0643277622362</v>
      </c>
      <c r="AW19" s="93">
        <f t="shared" si="7"/>
        <v>42129.88</v>
      </c>
      <c r="AX19" s="89"/>
      <c r="AY19" s="94" t="s">
        <v>89</v>
      </c>
      <c r="AZ19" s="93">
        <f t="shared" ref="AZ19:BB19" si="8">SUM(AZ15:AZ18)</f>
        <v>0</v>
      </c>
      <c r="BA19" s="93">
        <f t="shared" si="8"/>
        <v>-1293.0643277622362</v>
      </c>
      <c r="BB19" s="93">
        <f t="shared" si="8"/>
        <v>42129.88</v>
      </c>
      <c r="BC19" s="89"/>
      <c r="BD19" s="94" t="s">
        <v>89</v>
      </c>
      <c r="BE19" s="93">
        <f t="shared" ref="BE19:BG19" si="9">SUM(BE15:BE18)</f>
        <v>0</v>
      </c>
      <c r="BF19" s="93">
        <f t="shared" si="9"/>
        <v>-1293.0643277622362</v>
      </c>
      <c r="BG19" s="93">
        <f t="shared" si="9"/>
        <v>42129.88</v>
      </c>
      <c r="BH19" s="89"/>
      <c r="BI19" s="94" t="s">
        <v>89</v>
      </c>
      <c r="BJ19" s="93">
        <f t="shared" ref="BJ19:BL19" si="10">SUM(BJ15:BJ18)</f>
        <v>0</v>
      </c>
      <c r="BK19" s="93">
        <f t="shared" si="10"/>
        <v>-1293.0643277622362</v>
      </c>
      <c r="BL19" s="93">
        <f t="shared" si="10"/>
        <v>42129.88</v>
      </c>
      <c r="BM19" s="88"/>
      <c r="BN19" s="94" t="s">
        <v>89</v>
      </c>
      <c r="BO19" s="93">
        <f t="shared" ref="BO19:BQ19" si="11">SUM(BO15:BO18)</f>
        <v>0</v>
      </c>
      <c r="BP19" s="93">
        <f t="shared" si="11"/>
        <v>-1293.0643277622362</v>
      </c>
      <c r="BQ19" s="93">
        <f t="shared" si="11"/>
        <v>42129.88</v>
      </c>
      <c r="BR19" s="89"/>
      <c r="BS19" s="94" t="s">
        <v>89</v>
      </c>
      <c r="BT19" s="93">
        <f t="shared" ref="BT19:BV19" si="12">SUM(BT15:BT18)</f>
        <v>0</v>
      </c>
      <c r="BU19" s="93">
        <f t="shared" si="12"/>
        <v>-1293.0643277622362</v>
      </c>
      <c r="BV19" s="93">
        <f t="shared" si="12"/>
        <v>42129.88</v>
      </c>
      <c r="BW19" s="89"/>
      <c r="BX19" s="94" t="s">
        <v>89</v>
      </c>
      <c r="BY19" s="93">
        <f t="shared" ref="BY19:CA19" si="13">SUM(BY15:BY18)</f>
        <v>0</v>
      </c>
      <c r="BZ19" s="93">
        <f t="shared" si="13"/>
        <v>-1293.0643277622362</v>
      </c>
      <c r="CA19" s="93">
        <f t="shared" si="13"/>
        <v>42129.88</v>
      </c>
      <c r="CB19" s="89"/>
      <c r="CC19" s="94" t="s">
        <v>89</v>
      </c>
      <c r="CD19" s="93">
        <f t="shared" ref="CD19:CF19" si="14">SUM(CD15:CD18)</f>
        <v>0</v>
      </c>
      <c r="CE19" s="93">
        <f t="shared" si="14"/>
        <v>-1293.0643277622362</v>
      </c>
      <c r="CF19" s="93">
        <f t="shared" si="14"/>
        <v>42129.88</v>
      </c>
      <c r="CG19" s="88"/>
      <c r="CH19" s="94" t="s">
        <v>89</v>
      </c>
      <c r="CI19" s="93">
        <f t="shared" ref="CI19:CK19" si="15">SUM(CI15:CI18)</f>
        <v>0</v>
      </c>
      <c r="CJ19" s="93">
        <f t="shared" si="15"/>
        <v>-1293.0643277622362</v>
      </c>
      <c r="CK19" s="93">
        <f t="shared" si="15"/>
        <v>42129.88</v>
      </c>
      <c r="CL19" s="89"/>
      <c r="CM19" s="94" t="s">
        <v>89</v>
      </c>
      <c r="CN19" s="93">
        <f t="shared" ref="CN19:CP19" si="16">SUM(CN15:CN18)</f>
        <v>0</v>
      </c>
      <c r="CO19" s="93">
        <f t="shared" si="16"/>
        <v>-1293.0643277622362</v>
      </c>
      <c r="CP19" s="93">
        <f t="shared" si="16"/>
        <v>42129.88</v>
      </c>
      <c r="CQ19" s="89"/>
      <c r="CR19" s="94" t="s">
        <v>89</v>
      </c>
      <c r="CS19" s="93">
        <f t="shared" ref="CS19:CU19" si="17">SUM(CS15:CS18)</f>
        <v>0</v>
      </c>
      <c r="CT19" s="93">
        <f t="shared" si="17"/>
        <v>-1293.0643277622362</v>
      </c>
      <c r="CU19" s="93">
        <f t="shared" si="17"/>
        <v>42129.88</v>
      </c>
      <c r="CV19" s="89"/>
      <c r="CW19" s="94" t="s">
        <v>89</v>
      </c>
      <c r="CX19" s="93">
        <f t="shared" ref="CX19:CZ19" si="18">SUM(CX15:CX18)</f>
        <v>0</v>
      </c>
      <c r="CY19" s="93">
        <f t="shared" si="18"/>
        <v>-1293.0643277622362</v>
      </c>
      <c r="CZ19" s="93">
        <f t="shared" si="18"/>
        <v>42129.88</v>
      </c>
      <c r="DA19" s="88"/>
      <c r="DB19" s="94" t="s">
        <v>89</v>
      </c>
      <c r="DC19" s="93">
        <f t="shared" ref="DC19:DE19" si="19">SUM(DC15:DC18)</f>
        <v>0</v>
      </c>
      <c r="DD19" s="93">
        <f t="shared" si="19"/>
        <v>-1293.0643277622362</v>
      </c>
      <c r="DE19" s="93">
        <f t="shared" si="19"/>
        <v>42129.88</v>
      </c>
      <c r="DF19" s="89"/>
      <c r="DG19" s="94" t="s">
        <v>89</v>
      </c>
      <c r="DH19" s="93">
        <f t="shared" ref="DH19:DJ19" si="20">SUM(DH15:DH18)</f>
        <v>0</v>
      </c>
      <c r="DI19" s="93">
        <f t="shared" si="20"/>
        <v>-1293.0643277622362</v>
      </c>
      <c r="DJ19" s="93">
        <f t="shared" si="20"/>
        <v>42129.88</v>
      </c>
      <c r="DK19" s="89"/>
      <c r="DL19" s="94" t="s">
        <v>89</v>
      </c>
      <c r="DM19" s="93">
        <f t="shared" ref="DM19:DO19" si="21">SUM(DM15:DM18)</f>
        <v>0</v>
      </c>
      <c r="DN19" s="93">
        <f t="shared" si="21"/>
        <v>-1293.0643277622362</v>
      </c>
      <c r="DO19" s="93">
        <f t="shared" si="21"/>
        <v>42129.88</v>
      </c>
      <c r="DP19" s="89"/>
      <c r="DQ19" s="94" t="s">
        <v>89</v>
      </c>
      <c r="DR19" s="93">
        <f t="shared" ref="DR19:DT19" si="22">SUM(DR15:DR18)</f>
        <v>0</v>
      </c>
      <c r="DS19" s="93">
        <f t="shared" si="22"/>
        <v>-1293.0643277622362</v>
      </c>
      <c r="DT19" s="93">
        <f t="shared" si="22"/>
        <v>42129.88</v>
      </c>
      <c r="DU19" s="88"/>
      <c r="DV19" s="94" t="s">
        <v>89</v>
      </c>
      <c r="DW19" s="93">
        <f t="shared" ref="DW19:DY19" si="23">SUM(DW15:DW18)</f>
        <v>0</v>
      </c>
      <c r="DX19" s="93">
        <f t="shared" si="23"/>
        <v>-1293.0643277622362</v>
      </c>
      <c r="DY19" s="93">
        <f t="shared" si="23"/>
        <v>42129.88</v>
      </c>
      <c r="DZ19" s="89"/>
      <c r="EA19" s="94" t="s">
        <v>89</v>
      </c>
      <c r="EB19" s="93">
        <f t="shared" ref="EB19:ED19" si="24">SUM(EB15:EB18)</f>
        <v>0</v>
      </c>
      <c r="EC19" s="93">
        <f t="shared" si="24"/>
        <v>-1293.0643277622362</v>
      </c>
      <c r="ED19" s="93">
        <f t="shared" si="24"/>
        <v>42129.88</v>
      </c>
      <c r="EE19" s="89"/>
      <c r="EF19" s="94" t="s">
        <v>89</v>
      </c>
      <c r="EG19" s="93">
        <f t="shared" ref="EG19:EI19" si="25">SUM(EG15:EG18)</f>
        <v>0</v>
      </c>
      <c r="EH19" s="93">
        <f t="shared" si="25"/>
        <v>-1293.0643277622362</v>
      </c>
      <c r="EI19" s="93">
        <f t="shared" si="25"/>
        <v>42129.88</v>
      </c>
      <c r="EJ19" s="89"/>
      <c r="EK19" s="94" t="s">
        <v>89</v>
      </c>
      <c r="EL19" s="93">
        <f t="shared" ref="EL19:EN19" si="26">SUM(EL15:EL18)</f>
        <v>0</v>
      </c>
      <c r="EM19" s="93">
        <f t="shared" si="26"/>
        <v>-1293.0643277622362</v>
      </c>
      <c r="EN19" s="93">
        <f t="shared" si="26"/>
        <v>42129.88</v>
      </c>
      <c r="EO19" s="88"/>
      <c r="EP19" s="94" t="s">
        <v>89</v>
      </c>
      <c r="EQ19" s="93">
        <f t="shared" ref="EQ19:ES19" si="27">SUM(EQ15:EQ18)</f>
        <v>0</v>
      </c>
      <c r="ER19" s="93">
        <f t="shared" si="27"/>
        <v>-1293.0643277622362</v>
      </c>
      <c r="ES19" s="93">
        <f t="shared" si="27"/>
        <v>42129.88</v>
      </c>
      <c r="ET19" s="89"/>
      <c r="EU19" s="94" t="s">
        <v>89</v>
      </c>
      <c r="EV19" s="93">
        <f t="shared" ref="EV19:EX19" si="28">SUM(EV15:EV18)</f>
        <v>0</v>
      </c>
      <c r="EW19" s="93">
        <f t="shared" si="28"/>
        <v>-1293.0643277622362</v>
      </c>
      <c r="EX19" s="93">
        <f t="shared" si="28"/>
        <v>42129.88</v>
      </c>
      <c r="EY19" s="89"/>
      <c r="EZ19" s="94" t="s">
        <v>89</v>
      </c>
      <c r="FA19" s="93">
        <f t="shared" ref="FA19:FC19" si="29">SUM(FA15:FA18)</f>
        <v>0</v>
      </c>
      <c r="FB19" s="93">
        <f t="shared" si="29"/>
        <v>-1293.0643277622362</v>
      </c>
      <c r="FC19" s="93">
        <f t="shared" si="29"/>
        <v>42129.88</v>
      </c>
      <c r="FD19" s="89"/>
      <c r="FE19" s="94" t="s">
        <v>89</v>
      </c>
      <c r="FF19" s="93">
        <f t="shared" ref="FF19:FH19" si="30">SUM(FF15:FF18)</f>
        <v>0</v>
      </c>
      <c r="FG19" s="93">
        <f t="shared" si="30"/>
        <v>-1293.0643277622362</v>
      </c>
      <c r="FH19" s="93">
        <f t="shared" si="30"/>
        <v>42129.88</v>
      </c>
      <c r="FI19" s="88"/>
      <c r="FJ19" s="94" t="s">
        <v>89</v>
      </c>
      <c r="FK19" s="93">
        <f t="shared" ref="FK19:FM19" si="31">SUM(FK15:FK18)</f>
        <v>0</v>
      </c>
      <c r="FL19" s="93">
        <f t="shared" si="31"/>
        <v>-1293.0643277622362</v>
      </c>
      <c r="FM19" s="93">
        <f t="shared" si="31"/>
        <v>42129.88</v>
      </c>
      <c r="FN19" s="89"/>
      <c r="FO19" s="94" t="s">
        <v>89</v>
      </c>
      <c r="FP19" s="93">
        <f t="shared" ref="FP19:FR19" si="32">SUM(FP15:FP18)</f>
        <v>0</v>
      </c>
      <c r="FQ19" s="93">
        <f t="shared" si="32"/>
        <v>-1293.0643277622362</v>
      </c>
      <c r="FR19" s="93">
        <f t="shared" si="32"/>
        <v>42129.88</v>
      </c>
      <c r="FS19" s="89"/>
      <c r="FT19" s="94" t="s">
        <v>89</v>
      </c>
      <c r="FU19" s="93">
        <f t="shared" ref="FU19:FW19" si="33">SUM(FU15:FU18)</f>
        <v>0</v>
      </c>
      <c r="FV19" s="93">
        <f t="shared" si="33"/>
        <v>-1293.0643277622362</v>
      </c>
      <c r="FW19" s="93">
        <f t="shared" si="33"/>
        <v>42129.88</v>
      </c>
      <c r="FX19" s="89"/>
      <c r="FY19" s="94" t="s">
        <v>89</v>
      </c>
      <c r="FZ19" s="93">
        <f t="shared" ref="FZ19:GB19" si="34">SUM(FZ15:FZ18)</f>
        <v>0</v>
      </c>
      <c r="GA19" s="93">
        <f t="shared" si="34"/>
        <v>-1293.0643277622362</v>
      </c>
      <c r="GB19" s="93">
        <f t="shared" si="34"/>
        <v>42129.88</v>
      </c>
      <c r="GC19" s="88"/>
      <c r="GD19" s="94" t="s">
        <v>89</v>
      </c>
      <c r="GE19" s="93">
        <f t="shared" ref="GE19:GG19" si="35">SUM(GE15:GE18)</f>
        <v>0</v>
      </c>
      <c r="GF19" s="93">
        <f t="shared" si="35"/>
        <v>-1293.0643277622362</v>
      </c>
      <c r="GG19" s="93">
        <f t="shared" si="35"/>
        <v>42129.88</v>
      </c>
      <c r="GH19" s="89"/>
      <c r="GI19" s="94" t="s">
        <v>89</v>
      </c>
      <c r="GJ19" s="93">
        <f t="shared" ref="GJ19:GL19" si="36">SUM(GJ15:GJ18)</f>
        <v>0</v>
      </c>
      <c r="GK19" s="93">
        <f t="shared" si="36"/>
        <v>-1293.0643277622362</v>
      </c>
      <c r="GL19" s="93">
        <f t="shared" si="36"/>
        <v>42129.88</v>
      </c>
      <c r="GM19" s="89"/>
      <c r="GN19" s="94" t="s">
        <v>89</v>
      </c>
      <c r="GO19" s="93">
        <f t="shared" ref="GO19:GQ19" si="37">SUM(GO15:GO18)</f>
        <v>0</v>
      </c>
      <c r="GP19" s="93">
        <f t="shared" si="37"/>
        <v>-1293.0643277622362</v>
      </c>
      <c r="GQ19" s="93">
        <f t="shared" si="37"/>
        <v>42129.88</v>
      </c>
      <c r="GR19" s="89"/>
      <c r="GS19" s="94" t="s">
        <v>89</v>
      </c>
      <c r="GT19" s="93">
        <f t="shared" ref="GT19:GV19" si="38">SUM(GT15:GT18)</f>
        <v>0</v>
      </c>
      <c r="GU19" s="93">
        <f t="shared" si="38"/>
        <v>-1293.0643277622362</v>
      </c>
      <c r="GV19" s="93">
        <f t="shared" si="38"/>
        <v>42129.88</v>
      </c>
      <c r="GW19" s="88"/>
      <c r="GX19" s="94" t="s">
        <v>89</v>
      </c>
      <c r="GY19" s="93">
        <f t="shared" ref="GY19:HA19" si="39">SUM(GY15:GY18)</f>
        <v>0</v>
      </c>
      <c r="GZ19" s="93">
        <f t="shared" si="39"/>
        <v>-1293.0643277622362</v>
      </c>
      <c r="HA19" s="93">
        <f t="shared" si="39"/>
        <v>42129.88</v>
      </c>
      <c r="HB19" s="89"/>
      <c r="HC19" s="94" t="s">
        <v>89</v>
      </c>
      <c r="HD19" s="93">
        <f t="shared" ref="HD19:HF19" si="40">SUM(HD15:HD18)</f>
        <v>0</v>
      </c>
      <c r="HE19" s="93">
        <f t="shared" si="40"/>
        <v>-1293.0643277622362</v>
      </c>
      <c r="HF19" s="93">
        <f t="shared" si="40"/>
        <v>42129.88</v>
      </c>
      <c r="HG19" s="89"/>
      <c r="HH19" s="94" t="s">
        <v>89</v>
      </c>
      <c r="HI19" s="93">
        <f t="shared" ref="HI19:HK19" si="41">SUM(HI15:HI18)</f>
        <v>0</v>
      </c>
      <c r="HJ19" s="93">
        <f t="shared" si="41"/>
        <v>-1293.0643277622362</v>
      </c>
      <c r="HK19" s="93">
        <f t="shared" si="41"/>
        <v>42129.88</v>
      </c>
      <c r="HL19" s="89"/>
      <c r="HM19" s="94" t="s">
        <v>89</v>
      </c>
      <c r="HN19" s="93">
        <f t="shared" ref="HN19:HP19" si="42">SUM(HN15:HN18)</f>
        <v>0</v>
      </c>
      <c r="HO19" s="93">
        <f t="shared" si="42"/>
        <v>-1293.0643277622362</v>
      </c>
      <c r="HP19" s="93">
        <f t="shared" si="42"/>
        <v>42129.88</v>
      </c>
      <c r="HQ19" s="88"/>
      <c r="HR19" s="94" t="s">
        <v>89</v>
      </c>
      <c r="HS19" s="93">
        <f t="shared" ref="HS19:HU19" si="43">SUM(HS15:HS18)</f>
        <v>0</v>
      </c>
      <c r="HT19" s="93">
        <f t="shared" si="43"/>
        <v>-1293.0643277622362</v>
      </c>
      <c r="HU19" s="93">
        <f t="shared" si="43"/>
        <v>42129.88</v>
      </c>
      <c r="HV19" s="89"/>
      <c r="HW19" s="94" t="s">
        <v>89</v>
      </c>
      <c r="HX19" s="93">
        <f t="shared" ref="HX19:HZ19" si="44">SUM(HX15:HX18)</f>
        <v>0</v>
      </c>
      <c r="HY19" s="93">
        <f t="shared" si="44"/>
        <v>-1293.0643277622362</v>
      </c>
      <c r="HZ19" s="93">
        <f t="shared" si="44"/>
        <v>42129.88</v>
      </c>
      <c r="IA19" s="89"/>
      <c r="IB19" s="94" t="s">
        <v>89</v>
      </c>
      <c r="IC19" s="93">
        <f t="shared" ref="IC19:IE19" si="45">SUM(IC15:IC18)</f>
        <v>0</v>
      </c>
      <c r="ID19" s="93">
        <f t="shared" si="45"/>
        <v>-1293.0643277622362</v>
      </c>
      <c r="IE19" s="93">
        <f t="shared" si="45"/>
        <v>42129.88</v>
      </c>
      <c r="IF19" s="89"/>
      <c r="IG19" s="94" t="s">
        <v>89</v>
      </c>
      <c r="IH19" s="93">
        <f t="shared" ref="IH19:IJ19" si="46">SUM(IH15:IH18)</f>
        <v>0</v>
      </c>
      <c r="II19" s="93">
        <f t="shared" si="46"/>
        <v>-1293.0643277622362</v>
      </c>
      <c r="IJ19" s="93">
        <f t="shared" si="46"/>
        <v>42129.88</v>
      </c>
      <c r="IK19" s="88"/>
      <c r="IL19" s="94" t="s">
        <v>89</v>
      </c>
      <c r="IM19" s="93">
        <f t="shared" ref="IM19:IO19" si="47">SUM(IM15:IM18)</f>
        <v>0</v>
      </c>
      <c r="IN19" s="93">
        <f t="shared" si="47"/>
        <v>-1293.0643277622362</v>
      </c>
      <c r="IO19" s="93">
        <f t="shared" si="47"/>
        <v>42129.88</v>
      </c>
      <c r="IP19" s="89"/>
      <c r="IQ19" s="93"/>
      <c r="IR19" s="93">
        <f t="shared" ref="IR19:IT19" si="48">SUM(IR15:IR18)</f>
        <v>0</v>
      </c>
      <c r="IS19" s="93">
        <f t="shared" si="48"/>
        <v>-1293.0643277622362</v>
      </c>
      <c r="IT19" s="93">
        <f t="shared" si="48"/>
        <v>42129.88</v>
      </c>
      <c r="IU19" s="89"/>
      <c r="IV19" s="92"/>
    </row>
    <row r="20" spans="1:256" ht="12.75" customHeight="1" x14ac:dyDescent="0.2">
      <c r="A20" s="93"/>
      <c r="B20" s="93"/>
      <c r="C20" s="93"/>
      <c r="D20" s="93"/>
      <c r="E20" s="83"/>
      <c r="F20" s="93"/>
      <c r="G20" s="93"/>
      <c r="H20" s="93"/>
      <c r="I20" s="93"/>
      <c r="J20" s="83"/>
      <c r="K20" s="93"/>
      <c r="L20" s="93"/>
      <c r="M20" s="93"/>
      <c r="N20" s="93"/>
      <c r="O20" s="83"/>
      <c r="P20" s="95"/>
      <c r="Q20" s="96"/>
      <c r="R20" s="96"/>
      <c r="S20" s="96"/>
      <c r="T20" s="25"/>
      <c r="U20" s="18"/>
      <c r="V20" s="18"/>
      <c r="W20" s="18"/>
      <c r="X20" s="18"/>
      <c r="Y20" s="17"/>
      <c r="Z20" s="18"/>
      <c r="AA20" s="18"/>
      <c r="AB20" s="18"/>
      <c r="AC20" s="18"/>
      <c r="AD20" s="17"/>
      <c r="AE20" s="18"/>
      <c r="AF20" s="18"/>
      <c r="AG20" s="18"/>
      <c r="AH20" s="18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  <c r="HT20" s="17"/>
      <c r="HU20" s="17"/>
      <c r="HV20" s="17"/>
      <c r="HW20" s="17"/>
      <c r="HX20" s="17"/>
      <c r="HY20" s="17"/>
      <c r="HZ20" s="17"/>
      <c r="IA20" s="17"/>
      <c r="IB20" s="17"/>
      <c r="IC20" s="17"/>
      <c r="ID20" s="17"/>
      <c r="IE20" s="17"/>
      <c r="IF20" s="17"/>
      <c r="IG20" s="17"/>
      <c r="IH20" s="17"/>
      <c r="II20" s="17"/>
      <c r="IJ20" s="17"/>
      <c r="IK20" s="17"/>
      <c r="IL20" s="17"/>
      <c r="IM20" s="17"/>
      <c r="IN20" s="17"/>
      <c r="IO20" s="17"/>
      <c r="IP20" s="17"/>
      <c r="IQ20" s="17"/>
      <c r="IR20" s="17"/>
      <c r="IS20" s="17"/>
      <c r="IT20" s="17"/>
      <c r="IU20" s="17"/>
    </row>
    <row r="21" spans="1:256" ht="12.75" customHeight="1" x14ac:dyDescent="0.2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</row>
    <row r="25" spans="1:256" ht="12.75" customHeight="1" x14ac:dyDescent="0.2">
      <c r="D25" s="10"/>
    </row>
    <row r="26" spans="1:256" ht="12.75" customHeight="1" x14ac:dyDescent="0.2">
      <c r="D26" s="10"/>
    </row>
    <row r="27" spans="1:256" ht="12.75" customHeight="1" x14ac:dyDescent="0.2">
      <c r="A27" s="23"/>
      <c r="B27" s="23"/>
      <c r="D27" s="10"/>
    </row>
    <row r="28" spans="1:256" ht="12.75" customHeight="1" x14ac:dyDescent="0.2">
      <c r="A28" s="97"/>
      <c r="B28" s="17"/>
    </row>
    <row r="29" spans="1:256" ht="12.75" customHeight="1" x14ac:dyDescent="0.2">
      <c r="A29" s="4"/>
      <c r="B29" s="10"/>
    </row>
    <row r="30" spans="1:256" ht="12.75" customHeight="1" x14ac:dyDescent="0.2">
      <c r="A30" s="4"/>
      <c r="B30" s="10"/>
    </row>
    <row r="31" spans="1:256" x14ac:dyDescent="0.2">
      <c r="A31" s="4"/>
      <c r="B31" s="10"/>
    </row>
    <row r="39" spans="1:1" x14ac:dyDescent="0.2">
      <c r="A39" s="4"/>
    </row>
    <row r="40" spans="1:1" x14ac:dyDescent="0.2">
      <c r="A40" s="4"/>
    </row>
    <row r="41" spans="1:1" x14ac:dyDescent="0.2">
      <c r="A41" s="4"/>
    </row>
  </sheetData>
  <mergeCells count="52">
    <mergeCell ref="FE14:FH14"/>
    <mergeCell ref="FJ14:FM14"/>
    <mergeCell ref="CW14:CZ14"/>
    <mergeCell ref="DB14:DE14"/>
    <mergeCell ref="DG14:DJ14"/>
    <mergeCell ref="DL14:DO14"/>
    <mergeCell ref="DQ14:DT14"/>
    <mergeCell ref="DV14:DY14"/>
    <mergeCell ref="EA14:ED14"/>
    <mergeCell ref="EF14:EI14"/>
    <mergeCell ref="EK14:EN14"/>
    <mergeCell ref="EP14:ES14"/>
    <mergeCell ref="EU14:EX14"/>
    <mergeCell ref="EZ14:FC14"/>
    <mergeCell ref="HR14:HU14"/>
    <mergeCell ref="HW14:HZ14"/>
    <mergeCell ref="IG14:IJ14"/>
    <mergeCell ref="IL14:IO14"/>
    <mergeCell ref="IQ14:IT14"/>
    <mergeCell ref="IB14:IE14"/>
    <mergeCell ref="HH14:HK14"/>
    <mergeCell ref="HM14:HP14"/>
    <mergeCell ref="GX14:HA14"/>
    <mergeCell ref="FO14:FR14"/>
    <mergeCell ref="FT14:FW14"/>
    <mergeCell ref="FY14:GB14"/>
    <mergeCell ref="GD14:GG14"/>
    <mergeCell ref="GI14:GL14"/>
    <mergeCell ref="GN14:GQ14"/>
    <mergeCell ref="GS14:GV14"/>
    <mergeCell ref="HC14:HF14"/>
    <mergeCell ref="BX14:CA14"/>
    <mergeCell ref="CC14:CF14"/>
    <mergeCell ref="CH14:CK14"/>
    <mergeCell ref="CM14:CP14"/>
    <mergeCell ref="CR14:CU14"/>
    <mergeCell ref="AY14:BB14"/>
    <mergeCell ref="BD14:BG14"/>
    <mergeCell ref="BI14:BL14"/>
    <mergeCell ref="BN14:BQ14"/>
    <mergeCell ref="BS14:BV14"/>
    <mergeCell ref="Z14:AC14"/>
    <mergeCell ref="AE14:AH14"/>
    <mergeCell ref="AJ14:AM14"/>
    <mergeCell ref="AO14:AR14"/>
    <mergeCell ref="AT14:AW14"/>
    <mergeCell ref="A13:U13"/>
    <mergeCell ref="A14:D14"/>
    <mergeCell ref="F14:I14"/>
    <mergeCell ref="K14:N14"/>
    <mergeCell ref="P14:S14"/>
    <mergeCell ref="U14:X14"/>
  </mergeCells>
  <conditionalFormatting sqref="H3">
    <cfRule type="cellIs" dxfId="0" priority="1" operator="lessThan">
      <formula>E3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11</vt:i4>
      </vt:variant>
    </vt:vector>
  </HeadingPairs>
  <TitlesOfParts>
    <vt:vector size="13" baseType="lpstr">
      <vt:lpstr>Expense</vt:lpstr>
      <vt:lpstr>Debt</vt:lpstr>
      <vt:lpstr>debt_area</vt:lpstr>
      <vt:lpstr>debt_interest</vt:lpstr>
      <vt:lpstr>debt_maxrepayment</vt:lpstr>
      <vt:lpstr>debt_minpayment</vt:lpstr>
      <vt:lpstr>debt_name</vt:lpstr>
      <vt:lpstr>debt_owing</vt:lpstr>
      <vt:lpstr>debt_payment</vt:lpstr>
      <vt:lpstr>debt_plan_start</vt:lpstr>
      <vt:lpstr>debt_repay_summary</vt:lpstr>
      <vt:lpstr>debt_termsperyear</vt:lpstr>
      <vt:lpstr>debt_total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2016-04-23T07:25:00Z</dcterms:created>
  <dcterms:modified xsi:type="dcterms:W3CDTF">2016-04-23T07:25:01Z</dcterms:modified>
</cp:coreProperties>
</file>