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pivotCache/pivotCacheDefinition1.xml" ContentType="application/vnd.openxmlformats-officedocument.spreadsheetml.pivotCacheDefinition+xml"/>
  <Override PartName="/xl/pivotCache/pivotCacheRecords1.xml" ContentType="application/vnd.openxmlformats-officedocument.spreadsheetml.pivotCacheRecords+xml"/>
  <Override PartName="/xl/slicerCaches/slicerCache1.xml" ContentType="application/vnd.ms-excel.slicerCache+xml"/>
  <Override PartName="/xl/slicerCaches/slicerCache2.xml" ContentType="application/vnd.ms-excel.slicerCache+xml"/>
  <Override PartName="/xl/timelineCaches/timelineCache1.xml" ContentType="application/vnd.ms-excel.timelineCache+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trlProps/ctrlProp1.xml" ContentType="application/vnd.ms-excel.controlproperties+xml"/>
  <Override PartName="/xl/ctrlProps/ctrlProp2.xml" ContentType="application/vnd.ms-excel.controlproperties+xml"/>
  <Override PartName="/xl/charts/chart1.xml" ContentType="application/vnd.openxmlformats-officedocument.drawingml.chart+xml"/>
  <Override PartName="/xl/charts/chart2.xml" ContentType="application/vnd.openxmlformats-officedocument.drawingml.chart+xml"/>
  <Override PartName="/xl/tables/table1.xml" ContentType="application/vnd.openxmlformats-officedocument.spreadsheetml.table+xml"/>
  <Override PartName="/xl/tables/table2.xml" ContentType="application/vnd.openxmlformats-officedocument.spreadsheetml.table+xml"/>
  <Override PartName="/xl/pivotTables/pivotTable1.xml" ContentType="application/vnd.openxmlformats-officedocument.spreadsheetml.pivotTable+xml"/>
  <Override PartName="/xl/drawings/drawing2.xml" ContentType="application/vnd.openxmlformats-officedocument.drawing+xml"/>
  <Override PartName="/xl/slicers/slicer1.xml" ContentType="application/vnd.ms-excel.slicer+xml"/>
  <Override PartName="/xl/timelines/timeline1.xml" ContentType="application/vnd.ms-excel.timeline+xml"/>
  <Override PartName="/xl/charts/chart3.xml" ContentType="application/vnd.openxmlformats-officedocument.drawingml.chart+xml"/>
  <Override PartName="/xl/charts/style1.xml" ContentType="application/vnd.ms-office.chartstyle+xml"/>
  <Override PartName="/xl/charts/colors1.xml" ContentType="application/vnd.ms-office.chartcolorstyle+xml"/>
  <Override PartName="/xl/tables/table3.xml" ContentType="application/vnd.openxmlformats-officedocument.spreadsheetml.table+xml"/>
  <Override PartName="/xl/pivotTables/pivotTable2.xml" ContentType="application/vnd.openxmlformats-officedocument.spreadsheetml.pivotTable+xml"/>
  <Override PartName="/xl/calcChain.xml" ContentType="application/vnd.openxmlformats-officedocument.spreadsheetml.calcChain+xml"/>
  <Override PartName="/customXml/itemProps1.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codeName="ThisWorkbook" hidePivotFieldList="1"/>
  <mc:AlternateContent xmlns:mc="http://schemas.openxmlformats.org/markup-compatibility/2006">
    <mc:Choice Requires="x15">
      <x15ac:absPath xmlns:x15ac="http://schemas.microsoft.com/office/spreadsheetml/2010/11/ac" url="C:\Users\user\Desktop\Budget Template\"/>
    </mc:Choice>
  </mc:AlternateContent>
  <bookViews>
    <workbookView xWindow="0" yWindow="0" windowWidth="19200" windowHeight="8235" tabRatio="491"/>
  </bookViews>
  <sheets>
    <sheet name="Dashboard" sheetId="1" r:id="rId1"/>
    <sheet name="Expenditures &amp; Income" sheetId="4" r:id="rId2"/>
    <sheet name="Budget Report" sheetId="3" r:id="rId3"/>
    <sheet name="Data Lists" sheetId="2" r:id="rId4"/>
    <sheet name="Category PivotTable" sheetId="6" state="hidden" r:id="rId5"/>
  </sheets>
  <definedNames>
    <definedName name="Category">CategoryInfo[#Headers]</definedName>
    <definedName name="DateMonthEnd">DATE(YearNumber,MonthNumber,DaysInMonth)</definedName>
    <definedName name="DateMonthMiddle">DATE(YearNumber,MonthNumber,14)</definedName>
    <definedName name="DateMonthStart">DATE(YearNumber,MonthNumber,1)</definedName>
    <definedName name="DaysInMonth">DAY(DATE(Dashboard!$K$6,Dashboard!$E$6+1,1)-1)</definedName>
    <definedName name="DtEnd">DATE(YearNumber,COLUMN(Dashboard!XFC$1)+1,1)-1</definedName>
    <definedName name="DtMiddle">DATE(YearNumber,COLUMN(Dashboard!XFC$1),14)</definedName>
    <definedName name="DtStart">DATE(YearNumber,COLUMN(Dashboard!XFC$1),1)</definedName>
    <definedName name="LeftCol">MATCH(Expenditures[[#This Row],[CATEGORY]],Category,0)</definedName>
    <definedName name="LookUpList">CHOOSE(MATCH(Expenditures[[#This Row],[CATEGORY]],CategoryInfo[#Headers],0), OFFSET(CategoryInfo[[#All],[Household]],1,0,COUNTA(CategoryInfo[[#All],[Household]])-1,1),OFFSET(CategoryInfo[[#All],[Entertainment]],1,0,COUNTA(CategoryInfo[[#All],[Entertainment]])-1,1),OFFSET(CategoryInfo[[#All],[Food]],1,0,COUNTA(CategoryInfo[[#All],[Food]])-1,1),OFFSET(CategoryInfo[[#All],[Gifts/Donations]],1,0,COUNTA(CategoryInfo[[#All],[Gifts/Donations]])-1,1),OFFSET(CategoryInfo[[#All],[Children]],1,0,COUNTA(CategoryInfo[[#All],[Children]])-1,1),OFFSET(CategoryInfo[[#All],[Investment Accounts]],1,0,COUNTA(CategoryInfo[[#All],[Investment Accounts]])-1,1),OFFSET(CategoryInfo[[#All],[Medical]],1,0,COUNTA(CategoryInfo[[#All],[Medical]])-1,1),OFFSET(CategoryInfo[[#All],[Other]],1,0,COUNTA(CategoryInfo[[#All],[Other]])-1,1),OFFSET(CategoryInfo[[#All],[Personal]],1,0,COUNTA(CategoryInfo[[#All],[Personal]])-1,1),OFFSET(CategoryInfo[[#All],[Pets]],1,0,COUNTA(CategoryInfo[[#All],[Pets]])-1,1),OFFSET(CategoryInfo[[#All],[Taxes/Legal]],1,0,COUNTA(CategoryInfo[[#All],[Taxes/Legal]])-1,1),OFFSET(CategoryInfo[[#All],[Transportation]],1,0,COUNTA(CategoryInfo[[#All],[Transportation]])-1,1))</definedName>
    <definedName name="MonthChoices">Dashboard!$C$6</definedName>
    <definedName name="MonthNumber">Dashboard!$E$6</definedName>
    <definedName name="NativeTimeline_DATE">#N/A</definedName>
    <definedName name="_xlnm.Print_Titles" localSheetId="3">'Data Lists'!$7:$7</definedName>
    <definedName name="_xlnm.Print_Titles" localSheetId="1">'Expenditures &amp; Income'!$6:$8</definedName>
    <definedName name="Slicer_Category">#N/A</definedName>
    <definedName name="Slicer_Description">#N/A</definedName>
    <definedName name="YearNumber">Dashboard!$K$6</definedName>
  </definedNames>
  <calcPr calcId="152511" concurrentCalc="0"/>
  <pivotCaches>
    <pivotCache cacheId="1" r:id="rId6"/>
  </pivotCaches>
  <extLst>
    <ext xmlns:x14="http://schemas.microsoft.com/office/spreadsheetml/2009/9/main" uri="{BBE1A952-AA13-448e-AADC-164F8A28A991}">
      <x14:slicerCaches>
        <x14:slicerCache r:id="rId7"/>
        <x14:slicerCache r:id="rId8"/>
      </x14:slicerCaches>
    </ext>
    <ext xmlns:x14="http://schemas.microsoft.com/office/spreadsheetml/2009/9/main" uri="{79F54976-1DA5-4618-B147-4CDE4B953A38}">
      <x14:workbookPr/>
    </ext>
    <ext xmlns:x15="http://schemas.microsoft.com/office/spreadsheetml/2010/11/main" uri="{D0CA8CA8-9F24-4464-BF8E-62219DCF47F9}">
      <x15:timelineCacheRefs>
        <x15:timelineCacheRef r:id="rId9"/>
      </x15:timelineCacheRefs>
    </ext>
  </extLst>
</workbook>
</file>

<file path=xl/calcChain.xml><?xml version="1.0" encoding="utf-8"?>
<calcChain xmlns="http://schemas.openxmlformats.org/spreadsheetml/2006/main">
  <c r="C6" i="1" l="1"/>
  <c r="G40" i="4"/>
  <c r="G39" i="4"/>
  <c r="G38" i="4"/>
  <c r="G37" i="4"/>
  <c r="G36" i="4"/>
  <c r="G35" i="4"/>
  <c r="G34" i="4"/>
  <c r="G33" i="4"/>
  <c r="G32" i="4"/>
  <c r="G31" i="4"/>
  <c r="G30" i="4"/>
  <c r="G29" i="4"/>
  <c r="G28" i="4"/>
  <c r="G27" i="4"/>
  <c r="G26" i="4"/>
  <c r="G25" i="4"/>
  <c r="G24" i="4"/>
  <c r="G23" i="4"/>
  <c r="G22" i="4"/>
  <c r="G21" i="4"/>
  <c r="G20" i="4"/>
  <c r="G19" i="4"/>
  <c r="G18" i="4"/>
  <c r="G10" i="4"/>
  <c r="G11" i="4"/>
  <c r="G12" i="4"/>
  <c r="G13" i="4"/>
  <c r="G14" i="4"/>
  <c r="G15" i="4"/>
  <c r="G16" i="4"/>
  <c r="G17" i="4"/>
  <c r="G9" i="4"/>
  <c r="C17" i="4"/>
  <c r="C15" i="4"/>
  <c r="C16" i="4"/>
  <c r="C13" i="4"/>
  <c r="C14" i="4"/>
  <c r="C11" i="4"/>
  <c r="C12" i="4"/>
  <c r="C10" i="4"/>
  <c r="C9" i="4"/>
  <c r="E11" i="1"/>
  <c r="M11" i="1"/>
  <c r="E10" i="1"/>
  <c r="G20" i="1"/>
  <c r="O18" i="1"/>
  <c r="N18" i="1"/>
  <c r="M18" i="1"/>
  <c r="L18" i="1"/>
  <c r="K18" i="1"/>
  <c r="J18" i="1"/>
  <c r="I18" i="1"/>
  <c r="H18" i="1"/>
  <c r="G18" i="1"/>
  <c r="F18" i="1"/>
  <c r="E18" i="1"/>
  <c r="D18" i="1"/>
  <c r="O19" i="1"/>
  <c r="N19" i="1"/>
  <c r="M19" i="1"/>
  <c r="L19" i="1"/>
  <c r="K19" i="1"/>
  <c r="J19" i="1"/>
  <c r="I19" i="1"/>
  <c r="H19" i="1"/>
  <c r="G19" i="1"/>
  <c r="F19" i="1"/>
  <c r="E19" i="1"/>
  <c r="D19" i="1"/>
  <c r="O21" i="1"/>
  <c r="N21" i="1"/>
  <c r="M21" i="1"/>
  <c r="L21" i="1"/>
  <c r="K21" i="1"/>
  <c r="J21" i="1"/>
  <c r="I21" i="1"/>
  <c r="H21" i="1"/>
  <c r="E21" i="1"/>
  <c r="F21" i="1"/>
  <c r="G21" i="1"/>
  <c r="D21" i="1"/>
  <c r="D20" i="1"/>
  <c r="O20" i="1"/>
  <c r="N20" i="1"/>
  <c r="M20" i="1"/>
  <c r="L20" i="1"/>
  <c r="K20" i="1"/>
  <c r="J20" i="1"/>
  <c r="I20" i="1"/>
  <c r="H20" i="1"/>
  <c r="F20" i="1"/>
  <c r="E20" i="1"/>
  <c r="M10" i="1" a="1"/>
  <c r="M10" i="1"/>
</calcChain>
</file>

<file path=xl/sharedStrings.xml><?xml version="1.0" encoding="utf-8"?>
<sst xmlns="http://schemas.openxmlformats.org/spreadsheetml/2006/main" count="245" uniqueCount="118">
  <si>
    <t>Mortgage</t>
  </si>
  <si>
    <t>Electricity</t>
  </si>
  <si>
    <t>Water/Sewer</t>
  </si>
  <si>
    <t>Garbage</t>
  </si>
  <si>
    <t>Cell phone</t>
  </si>
  <si>
    <t>Home phone</t>
  </si>
  <si>
    <t>Internet</t>
  </si>
  <si>
    <t>Television</t>
  </si>
  <si>
    <t>EXPENDITURES</t>
  </si>
  <si>
    <t>INCOME</t>
  </si>
  <si>
    <t>Groceries</t>
  </si>
  <si>
    <t xml:space="preserve">Car 1 Payment </t>
  </si>
  <si>
    <t xml:space="preserve">Car 2 Payment </t>
  </si>
  <si>
    <t>Car Insurance</t>
  </si>
  <si>
    <t>Medical</t>
  </si>
  <si>
    <t>Cable/Internet/Phone</t>
  </si>
  <si>
    <t>Other</t>
  </si>
  <si>
    <t>Clothing</t>
  </si>
  <si>
    <t>Movies</t>
  </si>
  <si>
    <t>IRA</t>
  </si>
  <si>
    <t>Savings</t>
  </si>
  <si>
    <t>Laundry</t>
  </si>
  <si>
    <t>Food</t>
  </si>
  <si>
    <t>Federal</t>
  </si>
  <si>
    <t>State</t>
  </si>
  <si>
    <t>Local</t>
  </si>
  <si>
    <t>Investment account</t>
  </si>
  <si>
    <t>College</t>
  </si>
  <si>
    <t>Charity 1</t>
  </si>
  <si>
    <t>Charity 2</t>
  </si>
  <si>
    <t>Charity 3</t>
  </si>
  <si>
    <t>Attorney</t>
  </si>
  <si>
    <t>Alimony</t>
  </si>
  <si>
    <t xml:space="preserve">Credit Card 1 </t>
  </si>
  <si>
    <t xml:space="preserve">Credit Card 2 </t>
  </si>
  <si>
    <t>Fuel</t>
  </si>
  <si>
    <t>Licensing/Registration</t>
  </si>
  <si>
    <t>Maintenance/Repairs</t>
  </si>
  <si>
    <t>Supplies</t>
  </si>
  <si>
    <t>Public transit</t>
  </si>
  <si>
    <t>Clothes</t>
  </si>
  <si>
    <t>Checking</t>
  </si>
  <si>
    <t>Retirement</t>
  </si>
  <si>
    <t>Insurance</t>
  </si>
  <si>
    <t>Organization Dues</t>
  </si>
  <si>
    <t>Gift</t>
  </si>
  <si>
    <t>Child support</t>
  </si>
  <si>
    <t>Sporting events</t>
  </si>
  <si>
    <t>Loans</t>
  </si>
  <si>
    <t>Student loans</t>
  </si>
  <si>
    <t>Video/Movies</t>
  </si>
  <si>
    <t>Music</t>
  </si>
  <si>
    <t>Concerts/Theater</t>
  </si>
  <si>
    <t>School supplies</t>
  </si>
  <si>
    <t>Lunch money</t>
  </si>
  <si>
    <t>Grooming</t>
  </si>
  <si>
    <t>Dry cleaning</t>
  </si>
  <si>
    <t>Toys/Games</t>
  </si>
  <si>
    <t>Dues/Fees</t>
  </si>
  <si>
    <t>Hair/Nails</t>
  </si>
  <si>
    <t>Health/Fitness club</t>
  </si>
  <si>
    <t>Doctor/Clinic</t>
  </si>
  <si>
    <t>Annual Totals</t>
  </si>
  <si>
    <t>Monthly Totals</t>
  </si>
  <si>
    <t>Expenditures</t>
  </si>
  <si>
    <t>Income</t>
  </si>
  <si>
    <t>Dining out</t>
  </si>
  <si>
    <t>Shopping</t>
  </si>
  <si>
    <t>Expenditures 1-15</t>
  </si>
  <si>
    <t>Income 1-15</t>
  </si>
  <si>
    <t>Income 16-EOM</t>
  </si>
  <si>
    <t>Expenditures 16-EOM</t>
  </si>
  <si>
    <t>JANUARY</t>
  </si>
  <si>
    <t>FEBRUARY</t>
  </si>
  <si>
    <t>MARCH</t>
  </si>
  <si>
    <t>APRIL</t>
  </si>
  <si>
    <t>MAY</t>
  </si>
  <si>
    <t>JUNE</t>
  </si>
  <si>
    <t>JULY</t>
  </si>
  <si>
    <t>AUGUST</t>
  </si>
  <si>
    <t>SEPTEMBER</t>
  </si>
  <si>
    <t>OCTOBER</t>
  </si>
  <si>
    <t>NOVEMBER</t>
  </si>
  <si>
    <t>DECEMBER</t>
  </si>
  <si>
    <t>DASHBOARD</t>
  </si>
  <si>
    <t>Semi-Monthly Home Budget</t>
  </si>
  <si>
    <t>MONTH TOTALS</t>
  </si>
  <si>
    <t>ANNUAL TOTALS</t>
  </si>
  <si>
    <t>DESCRIPTION</t>
  </si>
  <si>
    <t>DATE</t>
  </si>
  <si>
    <t>AMOUNT</t>
  </si>
  <si>
    <t>CATEGORY</t>
  </si>
  <si>
    <t>TOTAL</t>
  </si>
  <si>
    <t>DATA LISTS</t>
  </si>
  <si>
    <t xml:space="preserve">TOTALS </t>
  </si>
  <si>
    <t>Water/sewer</t>
  </si>
  <si>
    <t>Maintenance/repairs</t>
  </si>
  <si>
    <t>David's paycheck</t>
  </si>
  <si>
    <t>Pat's paycheck</t>
  </si>
  <si>
    <t>Household</t>
  </si>
  <si>
    <t>Entertainment</t>
  </si>
  <si>
    <t>Gifts/Donations</t>
  </si>
  <si>
    <t>Children</t>
  </si>
  <si>
    <t>Investment Accounts</t>
  </si>
  <si>
    <t>Personal</t>
  </si>
  <si>
    <t>Pets</t>
  </si>
  <si>
    <t>Taxes/Legal</t>
  </si>
  <si>
    <t>Transportation</t>
  </si>
  <si>
    <r>
      <t xml:space="preserve">SETUP     </t>
    </r>
    <r>
      <rPr>
        <b/>
        <sz val="8"/>
        <color theme="1" tint="0.34998626667073579"/>
        <rFont val="Verdana"/>
        <family val="2"/>
        <scheme val="minor"/>
      </rPr>
      <t xml:space="preserve">    </t>
    </r>
    <r>
      <rPr>
        <sz val="8"/>
        <color theme="1" tint="0.34998626667073579"/>
        <rFont val="Verdana"/>
        <family val="2"/>
        <scheme val="minor"/>
      </rPr>
      <t>The Category data below populates the drop down lists in the Expenditures table on the Expenditures &amp; Income sheet. Modify the category names or the descriptions below each category to update the lists.</t>
    </r>
  </si>
  <si>
    <t>Row Labels</t>
  </si>
  <si>
    <t>Grand Total</t>
  </si>
  <si>
    <t>Sum of AMOUNT</t>
  </si>
  <si>
    <t>CATEGORY TOTALS</t>
  </si>
  <si>
    <t>CATEGORY PIVOT</t>
  </si>
  <si>
    <t xml:space="preserve">This PivotTable is the data source for the Category Totals PivotChart on the Budget Report. </t>
  </si>
  <si>
    <t>INCOME  &amp; EXPENDITURES</t>
  </si>
  <si>
    <t>BUDGET REPORT</t>
  </si>
  <si>
    <t>Budget Plan</t>
  </si>
</sst>
</file>

<file path=xl/styles.xml><?xml version="1.0" encoding="utf-8"?>
<styleSheet xmlns="http://schemas.openxmlformats.org/spreadsheetml/2006/main" xmlns:mc="http://schemas.openxmlformats.org/markup-compatibility/2006" xmlns:x14ac="http://schemas.microsoft.com/office/spreadsheetml/2009/9/ac" mc:Ignorable="x14ac">
  <numFmts count="4">
    <numFmt numFmtId="5" formatCode="&quot;$&quot;#,##0_);\(&quot;$&quot;#,##0\)"/>
    <numFmt numFmtId="7" formatCode="&quot;$&quot;#,##0.00_);\(&quot;$&quot;#,##0.00\)"/>
    <numFmt numFmtId="164" formatCode="&quot;$&quot;#,##0.00"/>
    <numFmt numFmtId="165" formatCode="&quot;$&quot;#,##0"/>
  </numFmts>
  <fonts count="18" x14ac:knownFonts="1">
    <font>
      <sz val="10"/>
      <color theme="1" tint="0.34998626667073579"/>
      <name val="Verdana"/>
      <family val="2"/>
      <scheme val="minor"/>
    </font>
    <font>
      <b/>
      <sz val="18"/>
      <color theme="3"/>
      <name val="Verdana"/>
      <family val="2"/>
      <scheme val="minor"/>
    </font>
    <font>
      <sz val="11"/>
      <color theme="0"/>
      <name val="Verdana"/>
      <family val="2"/>
      <scheme val="minor"/>
    </font>
    <font>
      <b/>
      <sz val="11"/>
      <color theme="3"/>
      <name val="Verdana"/>
      <family val="2"/>
      <scheme val="minor"/>
    </font>
    <font>
      <sz val="11"/>
      <color rgb="FF3F3F76"/>
      <name val="Verdana"/>
      <family val="2"/>
      <scheme val="minor"/>
    </font>
    <font>
      <b/>
      <sz val="10"/>
      <color theme="1" tint="0.34998626667073579"/>
      <name val="Verdana"/>
      <family val="2"/>
      <scheme val="minor"/>
    </font>
    <font>
      <b/>
      <sz val="8"/>
      <color theme="0"/>
      <name val="Verdana"/>
      <family val="2"/>
      <scheme val="minor"/>
    </font>
    <font>
      <sz val="20"/>
      <color theme="0"/>
      <name val="Plantagenet Cherokee"/>
      <family val="1"/>
      <scheme val="major"/>
    </font>
    <font>
      <sz val="16"/>
      <color theme="4"/>
      <name val="Verdana"/>
      <family val="2"/>
      <scheme val="minor"/>
    </font>
    <font>
      <b/>
      <sz val="9"/>
      <color theme="1" tint="0.34998626667073579"/>
      <name val="Verdana"/>
      <family val="2"/>
      <scheme val="minor"/>
    </font>
    <font>
      <sz val="8"/>
      <name val="Verdana"/>
      <family val="2"/>
      <scheme val="minor"/>
    </font>
    <font>
      <sz val="7"/>
      <color theme="1" tint="0.34998626667073579"/>
      <name val="Verdana"/>
      <family val="2"/>
      <scheme val="minor"/>
    </font>
    <font>
      <sz val="20"/>
      <color theme="0"/>
      <name val="Plantagenet Cherokee"/>
      <family val="2"/>
      <scheme val="major"/>
    </font>
    <font>
      <sz val="10"/>
      <color theme="3"/>
      <name val="Verdana"/>
      <family val="2"/>
      <scheme val="minor"/>
    </font>
    <font>
      <sz val="10"/>
      <color theme="0"/>
      <name val="Verdana"/>
      <family val="2"/>
      <scheme val="minor"/>
    </font>
    <font>
      <sz val="16"/>
      <color theme="5"/>
      <name val="Verdana"/>
      <family val="2"/>
      <scheme val="minor"/>
    </font>
    <font>
      <b/>
      <sz val="8"/>
      <color theme="1" tint="0.34998626667073579"/>
      <name val="Verdana"/>
      <family val="2"/>
      <scheme val="minor"/>
    </font>
    <font>
      <sz val="8"/>
      <color theme="1" tint="0.34998626667073579"/>
      <name val="Verdana"/>
      <family val="2"/>
      <scheme val="minor"/>
    </font>
  </fonts>
  <fills count="12">
    <fill>
      <patternFill patternType="none"/>
    </fill>
    <fill>
      <patternFill patternType="gray125"/>
    </fill>
    <fill>
      <patternFill patternType="solid">
        <fgColor rgb="FFFFCC99"/>
      </patternFill>
    </fill>
    <fill>
      <patternFill patternType="solid">
        <fgColor theme="4"/>
        <bgColor indexed="64"/>
      </patternFill>
    </fill>
    <fill>
      <patternFill patternType="solid">
        <fgColor theme="0" tint="-0.249977111117893"/>
        <bgColor indexed="64"/>
      </patternFill>
    </fill>
    <fill>
      <patternFill patternType="solid">
        <fgColor theme="0"/>
        <bgColor indexed="64"/>
      </patternFill>
    </fill>
    <fill>
      <patternFill patternType="solid">
        <fgColor theme="5"/>
        <bgColor indexed="64"/>
      </patternFill>
    </fill>
    <fill>
      <patternFill patternType="solid">
        <fgColor theme="5" tint="0.79998168889431442"/>
        <bgColor indexed="64"/>
      </patternFill>
    </fill>
    <fill>
      <patternFill patternType="solid">
        <fgColor theme="4" tint="0.79998168889431442"/>
        <bgColor indexed="64"/>
      </patternFill>
    </fill>
    <fill>
      <patternFill patternType="solid">
        <fgColor theme="0" tint="-0.34998626667073579"/>
        <bgColor indexed="64"/>
      </patternFill>
    </fill>
    <fill>
      <patternFill patternType="solid">
        <fgColor theme="0"/>
        <bgColor auto="1"/>
      </patternFill>
    </fill>
    <fill>
      <patternFill patternType="solid">
        <fgColor theme="5" tint="0.79998168889431442"/>
        <bgColor auto="1"/>
      </patternFill>
    </fill>
  </fills>
  <borders count="13">
    <border>
      <left/>
      <right/>
      <top/>
      <bottom/>
      <diagonal/>
    </border>
    <border>
      <left/>
      <right/>
      <top/>
      <bottom style="medium">
        <color theme="4" tint="0.39997558519241921"/>
      </bottom>
      <diagonal/>
    </border>
    <border>
      <left style="thin">
        <color rgb="FF7F7F7F"/>
      </left>
      <right style="thin">
        <color rgb="FF7F7F7F"/>
      </right>
      <top style="thin">
        <color rgb="FF7F7F7F"/>
      </top>
      <bottom style="thin">
        <color rgb="FF7F7F7F"/>
      </bottom>
      <diagonal/>
    </border>
    <border>
      <left/>
      <right/>
      <top/>
      <bottom style="thin">
        <color theme="1" tint="0.34998626667073579"/>
      </bottom>
      <diagonal/>
    </border>
    <border>
      <left/>
      <right style="thin">
        <color theme="4"/>
      </right>
      <top/>
      <bottom/>
      <diagonal/>
    </border>
    <border>
      <left style="medium">
        <color theme="0"/>
      </left>
      <right/>
      <top style="medium">
        <color theme="0"/>
      </top>
      <bottom/>
      <diagonal/>
    </border>
    <border>
      <left style="medium">
        <color theme="0"/>
      </left>
      <right/>
      <top/>
      <bottom/>
      <diagonal/>
    </border>
    <border>
      <left/>
      <right/>
      <top style="medium">
        <color theme="0"/>
      </top>
      <bottom/>
      <diagonal/>
    </border>
    <border>
      <left/>
      <right/>
      <top style="medium">
        <color theme="0" tint="-0.34998626667073579"/>
      </top>
      <bottom style="medium">
        <color theme="0"/>
      </bottom>
      <diagonal/>
    </border>
    <border>
      <left/>
      <right style="medium">
        <color theme="0"/>
      </right>
      <top/>
      <bottom/>
      <diagonal/>
    </border>
    <border>
      <left style="medium">
        <color theme="0"/>
      </left>
      <right style="medium">
        <color theme="0"/>
      </right>
      <top/>
      <bottom/>
      <diagonal/>
    </border>
    <border>
      <left style="medium">
        <color theme="0"/>
      </left>
      <right/>
      <top style="medium">
        <color theme="0" tint="-0.34998626667073579"/>
      </top>
      <bottom style="medium">
        <color theme="0"/>
      </bottom>
      <diagonal/>
    </border>
    <border>
      <left/>
      <right style="medium">
        <color theme="0"/>
      </right>
      <top style="medium">
        <color theme="0"/>
      </top>
      <bottom style="medium">
        <color theme="0"/>
      </bottom>
      <diagonal/>
    </border>
  </borders>
  <cellStyleXfs count="6">
    <xf numFmtId="0" fontId="0" fillId="0" borderId="0">
      <alignment vertical="center"/>
    </xf>
    <xf numFmtId="0" fontId="5" fillId="0" borderId="3" applyNumberFormat="0" applyFill="0" applyAlignment="0" applyProtection="0"/>
    <xf numFmtId="0" fontId="13" fillId="0" borderId="0" applyNumberFormat="0" applyFill="0" applyBorder="0" applyAlignment="0" applyProtection="0"/>
    <xf numFmtId="0" fontId="3" fillId="0" borderId="1" applyNumberFormat="0" applyFill="0" applyAlignment="0" applyProtection="0"/>
    <xf numFmtId="0" fontId="4" fillId="2" borderId="2" applyNumberFormat="0" applyAlignment="0" applyProtection="0"/>
    <xf numFmtId="0" fontId="12" fillId="3" borderId="0" applyNumberFormat="0" applyBorder="0" applyProtection="0">
      <alignment vertical="center"/>
    </xf>
  </cellStyleXfs>
  <cellXfs count="65">
    <xf numFmtId="0" fontId="0" fillId="0" borderId="0" xfId="0">
      <alignment vertical="center"/>
    </xf>
    <xf numFmtId="14" fontId="0" fillId="0" borderId="0" xfId="0" applyNumberFormat="1">
      <alignment vertical="center"/>
    </xf>
    <xf numFmtId="164" fontId="0" fillId="0" borderId="0" xfId="0" applyNumberFormat="1">
      <alignment vertical="center"/>
    </xf>
    <xf numFmtId="0" fontId="0" fillId="0" borderId="0" xfId="0" applyProtection="1">
      <alignment vertical="center"/>
      <protection locked="0"/>
    </xf>
    <xf numFmtId="0" fontId="0" fillId="0" borderId="0" xfId="0" applyAlignment="1" applyProtection="1">
      <alignment horizontal="left" vertical="center"/>
      <protection locked="0"/>
    </xf>
    <xf numFmtId="0" fontId="0" fillId="0" borderId="0" xfId="0" applyProtection="1">
      <alignment vertical="center"/>
    </xf>
    <xf numFmtId="0" fontId="0" fillId="4" borderId="0" xfId="0" applyFill="1" applyProtection="1">
      <alignment vertical="center"/>
      <protection locked="0"/>
    </xf>
    <xf numFmtId="0" fontId="2" fillId="0" borderId="0" xfId="0" applyFont="1" applyProtection="1">
      <alignment vertical="center"/>
      <protection locked="0"/>
    </xf>
    <xf numFmtId="0" fontId="2" fillId="0" borderId="0" xfId="0" applyFont="1">
      <alignment vertical="center"/>
    </xf>
    <xf numFmtId="0" fontId="0" fillId="5" borderId="0" xfId="0" applyFill="1" applyProtection="1">
      <alignment vertical="center"/>
    </xf>
    <xf numFmtId="0" fontId="9" fillId="0" borderId="3" xfId="2" applyFont="1" applyBorder="1"/>
    <xf numFmtId="0" fontId="10" fillId="0" borderId="3" xfId="1" applyFont="1" applyAlignment="1" applyProtection="1">
      <alignment wrapText="1"/>
      <protection locked="0"/>
    </xf>
    <xf numFmtId="0" fontId="11" fillId="0" borderId="3" xfId="1" applyFont="1" applyAlignment="1" applyProtection="1">
      <alignment horizontal="right"/>
      <protection locked="0"/>
    </xf>
    <xf numFmtId="0" fontId="8" fillId="5" borderId="0" xfId="4" applyFont="1" applyFill="1" applyBorder="1" applyAlignment="1" applyProtection="1">
      <alignment vertical="center"/>
      <protection locked="0"/>
    </xf>
    <xf numFmtId="165" fontId="2" fillId="0" borderId="0" xfId="0" applyNumberFormat="1" applyFont="1" applyFill="1">
      <alignment vertical="center"/>
    </xf>
    <xf numFmtId="0" fontId="0" fillId="0" borderId="0" xfId="0" applyAlignment="1">
      <alignment vertical="center"/>
    </xf>
    <xf numFmtId="0" fontId="0" fillId="0" borderId="0" xfId="0" pivotButton="1">
      <alignment vertical="center"/>
    </xf>
    <xf numFmtId="0" fontId="5" fillId="0" borderId="3" xfId="1" applyProtection="1">
      <protection locked="0"/>
    </xf>
    <xf numFmtId="0" fontId="13" fillId="0" borderId="3" xfId="2" applyBorder="1"/>
    <xf numFmtId="0" fontId="1" fillId="3" borderId="0" xfId="1" applyFont="1" applyFill="1" applyBorder="1" applyProtection="1">
      <protection locked="0"/>
    </xf>
    <xf numFmtId="0" fontId="2" fillId="3" borderId="0" xfId="1" applyFont="1" applyFill="1" applyBorder="1" applyAlignment="1" applyProtection="1">
      <alignment horizontal="right" vertical="center"/>
      <protection locked="0"/>
    </xf>
    <xf numFmtId="0" fontId="2" fillId="3" borderId="0" xfId="1" applyFont="1" applyFill="1" applyBorder="1" applyAlignment="1" applyProtection="1">
      <alignment horizontal="right" vertical="center" indent="1"/>
      <protection locked="0"/>
    </xf>
    <xf numFmtId="0" fontId="7" fillId="3" borderId="0" xfId="1" applyFont="1" applyFill="1" applyBorder="1" applyAlignment="1" applyProtection="1">
      <alignment horizontal="left" vertical="center" indent="1"/>
      <protection locked="0"/>
    </xf>
    <xf numFmtId="0" fontId="11" fillId="0" borderId="3" xfId="1" applyFont="1" applyAlignment="1" applyProtection="1">
      <alignment horizontal="left"/>
      <protection locked="0"/>
    </xf>
    <xf numFmtId="0" fontId="10" fillId="0" borderId="3" xfId="1" applyFont="1" applyAlignment="1" applyProtection="1">
      <protection locked="0"/>
    </xf>
    <xf numFmtId="0" fontId="5" fillId="0" borderId="3" xfId="1" applyAlignment="1">
      <alignment vertical="center"/>
    </xf>
    <xf numFmtId="0" fontId="0" fillId="0" borderId="4" xfId="0" applyBorder="1" applyProtection="1">
      <alignment vertical="center"/>
      <protection locked="0"/>
    </xf>
    <xf numFmtId="0" fontId="0" fillId="3" borderId="0" xfId="0" applyFill="1" applyProtection="1">
      <alignment vertical="center"/>
      <protection locked="0"/>
    </xf>
    <xf numFmtId="0" fontId="2" fillId="0" borderId="0" xfId="0" applyFont="1" applyFill="1" applyProtection="1">
      <alignment vertical="center"/>
    </xf>
    <xf numFmtId="0" fontId="14" fillId="3" borderId="0" xfId="0" applyFont="1" applyFill="1" applyBorder="1" applyAlignment="1">
      <alignment horizontal="left" vertical="center" indent="1"/>
    </xf>
    <xf numFmtId="0" fontId="14" fillId="3" borderId="7" xfId="0" applyFont="1" applyFill="1" applyBorder="1" applyAlignment="1">
      <alignment horizontal="left" vertical="center" indent="1"/>
    </xf>
    <xf numFmtId="0" fontId="14" fillId="6" borderId="7" xfId="0" applyFont="1" applyFill="1" applyBorder="1" applyAlignment="1">
      <alignment horizontal="left" vertical="center" indent="1"/>
    </xf>
    <xf numFmtId="7" fontId="0" fillId="7" borderId="5" xfId="0" applyNumberFormat="1" applyFill="1" applyBorder="1">
      <alignment vertical="center"/>
    </xf>
    <xf numFmtId="7" fontId="0" fillId="8" borderId="6" xfId="0" applyNumberFormat="1" applyFill="1" applyBorder="1">
      <alignment vertical="center"/>
    </xf>
    <xf numFmtId="7" fontId="0" fillId="8" borderId="5" xfId="0" applyNumberFormat="1" applyFill="1" applyBorder="1">
      <alignment vertical="center"/>
    </xf>
    <xf numFmtId="0" fontId="0" fillId="0" borderId="0" xfId="0" applyAlignment="1">
      <alignment horizontal="left" vertical="center" indent="1"/>
    </xf>
    <xf numFmtId="0" fontId="0" fillId="0" borderId="0" xfId="0" applyFont="1" applyFill="1" applyBorder="1" applyAlignment="1">
      <alignment horizontal="left" vertical="center" indent="1"/>
    </xf>
    <xf numFmtId="14" fontId="0" fillId="0" borderId="0" xfId="0" applyNumberFormat="1" applyFont="1" applyFill="1" applyBorder="1" applyAlignment="1">
      <alignment horizontal="right" vertical="center" indent="1"/>
    </xf>
    <xf numFmtId="7" fontId="0" fillId="0" borderId="0" xfId="0" applyNumberFormat="1" applyFont="1" applyFill="1" applyBorder="1" applyAlignment="1">
      <alignment horizontal="right" vertical="center"/>
    </xf>
    <xf numFmtId="7" fontId="0" fillId="0" borderId="0" xfId="0" applyNumberFormat="1" applyFont="1" applyFill="1" applyBorder="1">
      <alignment vertical="center"/>
    </xf>
    <xf numFmtId="14" fontId="0" fillId="0" borderId="0" xfId="0" applyNumberFormat="1" applyFont="1" applyFill="1" applyBorder="1" applyAlignment="1">
      <alignment horizontal="left" vertical="center" indent="1"/>
    </xf>
    <xf numFmtId="5" fontId="0" fillId="0" borderId="0" xfId="0" applyNumberFormat="1">
      <alignment vertical="center"/>
    </xf>
    <xf numFmtId="0" fontId="0" fillId="0" borderId="0" xfId="0" applyAlignment="1">
      <alignment horizontal="left" vertical="center"/>
    </xf>
    <xf numFmtId="0" fontId="0" fillId="0" borderId="0" xfId="0" applyAlignment="1">
      <alignment horizontal="right" vertical="center"/>
    </xf>
    <xf numFmtId="0" fontId="6" fillId="0" borderId="0" xfId="3" applyFont="1" applyFill="1" applyBorder="1" applyAlignment="1" applyProtection="1">
      <alignment horizontal="center"/>
      <protection locked="0"/>
    </xf>
    <xf numFmtId="0" fontId="14" fillId="9" borderId="9" xfId="0" applyFont="1" applyFill="1" applyBorder="1" applyAlignment="1">
      <alignment horizontal="center" vertical="center"/>
    </xf>
    <xf numFmtId="0" fontId="14" fillId="9" borderId="10" xfId="0" applyFont="1" applyFill="1" applyBorder="1" applyAlignment="1">
      <alignment horizontal="center" vertical="center"/>
    </xf>
    <xf numFmtId="0" fontId="14" fillId="9" borderId="6" xfId="0" applyFont="1" applyFill="1" applyBorder="1" applyAlignment="1">
      <alignment horizontal="center" vertical="center"/>
    </xf>
    <xf numFmtId="0" fontId="14" fillId="6" borderId="8" xfId="0" applyFont="1" applyFill="1" applyBorder="1" applyAlignment="1">
      <alignment horizontal="left" vertical="center" indent="1"/>
    </xf>
    <xf numFmtId="7" fontId="0" fillId="7" borderId="11" xfId="0" applyNumberFormat="1" applyFill="1" applyBorder="1">
      <alignment vertical="center"/>
    </xf>
    <xf numFmtId="0" fontId="15" fillId="5" borderId="0" xfId="4" applyFont="1" applyFill="1" applyBorder="1" applyAlignment="1" applyProtection="1">
      <alignment vertical="center"/>
    </xf>
    <xf numFmtId="0" fontId="0" fillId="10" borderId="12" xfId="0" applyFont="1" applyFill="1" applyBorder="1" applyAlignment="1">
      <alignment horizontal="left" vertical="center" indent="1"/>
    </xf>
    <xf numFmtId="0" fontId="0" fillId="11" borderId="12" xfId="0" applyFont="1" applyFill="1" applyBorder="1" applyAlignment="1">
      <alignment horizontal="left" vertical="center" indent="1"/>
    </xf>
    <xf numFmtId="0" fontId="0" fillId="0" borderId="0" xfId="0" applyFont="1" applyFill="1" applyBorder="1" applyAlignment="1" applyProtection="1">
      <alignment horizontal="left" vertical="center" indent="1"/>
      <protection locked="0"/>
    </xf>
    <xf numFmtId="0" fontId="17" fillId="0" borderId="3" xfId="1" applyFont="1" applyProtection="1">
      <protection locked="0"/>
    </xf>
    <xf numFmtId="165" fontId="0" fillId="0" borderId="0" xfId="0" applyNumberFormat="1">
      <alignment vertical="center"/>
    </xf>
    <xf numFmtId="0" fontId="5" fillId="0" borderId="3" xfId="1" applyAlignment="1">
      <alignment horizontal="left"/>
    </xf>
    <xf numFmtId="0" fontId="12" fillId="3" borderId="0" xfId="5" applyFill="1" applyBorder="1" applyAlignment="1" applyProtection="1">
      <alignment horizontal="left" vertical="center"/>
      <protection locked="0"/>
    </xf>
    <xf numFmtId="164" fontId="0" fillId="0" borderId="0" xfId="0" applyNumberFormat="1" applyFont="1" applyFill="1" applyBorder="1" applyAlignment="1">
      <alignment horizontal="left" vertical="center" indent="1"/>
    </xf>
    <xf numFmtId="0" fontId="0" fillId="3" borderId="0" xfId="0" applyFill="1" applyAlignment="1" applyProtection="1">
      <alignment vertical="center"/>
      <protection locked="0"/>
    </xf>
    <xf numFmtId="0" fontId="1" fillId="3" borderId="0" xfId="1" applyFont="1" applyFill="1" applyBorder="1" applyAlignment="1" applyProtection="1">
      <alignment vertical="center"/>
      <protection locked="0"/>
    </xf>
    <xf numFmtId="0" fontId="12" fillId="3" borderId="0" xfId="5" applyBorder="1" applyAlignment="1" applyProtection="1">
      <alignment vertical="center"/>
      <protection locked="0"/>
    </xf>
    <xf numFmtId="0" fontId="13" fillId="0" borderId="3" xfId="2" applyBorder="1" applyAlignment="1" applyProtection="1">
      <alignment horizontal="left"/>
      <protection locked="0"/>
    </xf>
    <xf numFmtId="0" fontId="5" fillId="0" borderId="3" xfId="1" applyAlignment="1" applyProtection="1">
      <alignment horizontal="left"/>
      <protection locked="0"/>
    </xf>
    <xf numFmtId="0" fontId="15" fillId="5" borderId="0" xfId="4" applyFont="1" applyFill="1" applyBorder="1" applyAlignment="1" applyProtection="1">
      <alignment horizontal="right" vertical="center" indent="2"/>
    </xf>
  </cellXfs>
  <cellStyles count="6">
    <cellStyle name="Heading 1" xfId="1" builtinId="16" customBuiltin="1"/>
    <cellStyle name="Heading 2" xfId="2" builtinId="17" customBuiltin="1"/>
    <cellStyle name="Heading 3" xfId="3" builtinId="18"/>
    <cellStyle name="Input" xfId="4" builtinId="20"/>
    <cellStyle name="Normal" xfId="0" builtinId="0" customBuiltin="1"/>
    <cellStyle name="Title" xfId="5" builtinId="15" customBuiltin="1"/>
  </cellStyles>
  <dxfs count="60">
    <dxf>
      <protection locked="0" hidden="0"/>
    </dxf>
    <dxf>
      <alignment horizontal="left" vertical="center" textRotation="0" wrapText="0" indent="1" justifyLastLine="0" shrinkToFit="0" readingOrder="0"/>
    </dxf>
    <dxf>
      <protection locked="0" hidden="0"/>
    </dxf>
    <dxf>
      <alignment horizontal="left" vertical="center" textRotation="0" wrapText="0" indent="1" justifyLastLine="0" shrinkToFit="0" readingOrder="0"/>
    </dxf>
    <dxf>
      <protection locked="0" hidden="0"/>
    </dxf>
    <dxf>
      <alignment horizontal="left" vertical="center" textRotation="0" wrapText="0" indent="1" justifyLastLine="0" shrinkToFit="0" readingOrder="0"/>
    </dxf>
    <dxf>
      <protection locked="0" hidden="0"/>
    </dxf>
    <dxf>
      <alignment horizontal="left" vertical="center" textRotation="0" wrapText="0" indent="1" justifyLastLine="0" shrinkToFit="0" readingOrder="0"/>
    </dxf>
    <dxf>
      <protection locked="0" hidden="0"/>
    </dxf>
    <dxf>
      <alignment horizontal="left" vertical="center" textRotation="0" wrapText="0" indent="1" justifyLastLine="0" shrinkToFit="0" readingOrder="0"/>
    </dxf>
    <dxf>
      <protection locked="0" hidden="0"/>
    </dxf>
    <dxf>
      <alignment horizontal="left" vertical="center" textRotation="0" wrapText="0" indent="1" justifyLastLine="0" shrinkToFit="0" readingOrder="0"/>
    </dxf>
    <dxf>
      <protection locked="0" hidden="0"/>
    </dxf>
    <dxf>
      <alignment horizontal="left" vertical="center" textRotation="0" wrapText="0" indent="1" justifyLastLine="0" shrinkToFit="0" readingOrder="0"/>
    </dxf>
    <dxf>
      <protection locked="0" hidden="0"/>
    </dxf>
    <dxf>
      <alignment horizontal="left" vertical="center" textRotation="0" wrapText="0" indent="1" justifyLastLine="0" shrinkToFit="0" readingOrder="0"/>
    </dxf>
    <dxf>
      <protection locked="0" hidden="0"/>
    </dxf>
    <dxf>
      <alignment horizontal="left" vertical="center" textRotation="0" wrapText="0" indent="1" justifyLastLine="0" shrinkToFit="0" readingOrder="0"/>
    </dxf>
    <dxf>
      <protection locked="0" hidden="0"/>
    </dxf>
    <dxf>
      <alignment horizontal="left" vertical="center" textRotation="0" wrapText="0" indent="1" justifyLastLine="0" shrinkToFit="0" readingOrder="0"/>
    </dxf>
    <dxf>
      <alignment horizontal="left" vertical="center" textRotation="0" wrapText="0" indent="1" justifyLastLine="0" shrinkToFit="0" readingOrder="0"/>
    </dxf>
    <dxf>
      <protection locked="0" hidden="0"/>
    </dxf>
    <dxf>
      <alignment horizontal="left" vertical="center" textRotation="0" wrapText="0" indent="1" justifyLastLine="0" shrinkToFit="0" readingOrder="0"/>
    </dxf>
    <dxf>
      <alignment horizontal="right" readingOrder="0"/>
    </dxf>
    <dxf>
      <numFmt numFmtId="9" formatCode="&quot;$&quot;#,##0_);\(&quot;$&quot;#,##0\)"/>
    </dxf>
    <dxf>
      <numFmt numFmtId="164" formatCode="&quot;$&quot;#,##0.00"/>
    </dxf>
    <dxf>
      <numFmt numFmtId="11" formatCode="&quot;$&quot;#,##0.00_);\(&quot;$&quot;#,##0.00\)"/>
    </dxf>
    <dxf>
      <fill>
        <patternFill patternType="solid">
          <fgColor indexed="64"/>
          <bgColor theme="5" tint="0.79998168889431442"/>
        </patternFill>
      </fill>
      <alignment horizontal="left" vertical="center" textRotation="0" wrapText="0" indent="1" justifyLastLine="0" shrinkToFit="0" readingOrder="0"/>
      <border diagonalUp="0" diagonalDown="0">
        <left/>
        <right style="medium">
          <color theme="0"/>
        </right>
        <top style="medium">
          <color theme="0"/>
        </top>
        <bottom style="medium">
          <color theme="0"/>
        </bottom>
        <vertical/>
        <horizontal/>
      </border>
    </dxf>
    <dxf>
      <numFmt numFmtId="166" formatCode="mm/dd/yyyy"/>
      <fill>
        <patternFill patternType="none">
          <fgColor indexed="64"/>
          <bgColor indexed="65"/>
        </patternFill>
      </fill>
      <alignment horizontal="right" vertical="center" textRotation="0" wrapText="0" indent="1" justifyLastLine="0" shrinkToFit="0" readingOrder="0"/>
    </dxf>
    <dxf>
      <alignment horizontal="left" vertical="center" textRotation="0" wrapText="0" relativeIndent="1" justifyLastLine="0" shrinkToFit="0" readingOrder="0"/>
    </dxf>
    <dxf>
      <numFmt numFmtId="11" formatCode="&quot;$&quot;#,##0.00_);\(&quot;$&quot;#,##0.00\)"/>
      <alignment horizontal="right" vertical="center" textRotation="0" wrapText="0" relativeIndent="-1" justifyLastLine="0" shrinkToFit="0" readingOrder="0"/>
    </dxf>
    <dxf>
      <alignment horizontal="left" vertical="center" textRotation="0" wrapText="0" indent="1" justifyLastLine="0" shrinkToFit="0" readingOrder="0"/>
    </dxf>
    <dxf>
      <alignment horizontal="left" vertical="center" textRotation="0" wrapText="0" indent="1" justifyLastLine="0" shrinkToFit="0" readingOrder="0"/>
    </dxf>
    <dxf>
      <numFmt numFmtId="166" formatCode="mm/dd/yyyy"/>
      <fill>
        <patternFill patternType="none">
          <fgColor indexed="64"/>
          <bgColor indexed="65"/>
        </patternFill>
      </fill>
      <alignment horizontal="right" vertical="center" textRotation="0" wrapText="0" indent="1" justifyLastLine="0" shrinkToFit="0" readingOrder="0"/>
    </dxf>
    <dxf>
      <alignment horizontal="general" vertical="center" textRotation="0" wrapText="0" indent="0" justifyLastLine="0" shrinkToFit="0" readingOrder="0"/>
    </dxf>
    <dxf>
      <font>
        <b/>
        <i val="0"/>
        <sz val="11"/>
        <color theme="1" tint="0.34998626667073579"/>
        <name val="Verdana"/>
        <scheme val="minor"/>
      </font>
      <border>
        <vertical/>
        <horizontal/>
      </border>
    </dxf>
    <dxf>
      <font>
        <color theme="1" tint="0.34998626667073579"/>
      </font>
      <border>
        <left style="thin">
          <color theme="0" tint="-0.24994659260841701"/>
        </left>
        <right style="thin">
          <color theme="0" tint="-0.24994659260841701"/>
        </right>
        <top style="thin">
          <color theme="0" tint="-0.24994659260841701"/>
        </top>
        <bottom style="thin">
          <color theme="0" tint="-0.24994659260841701"/>
        </bottom>
        <vertical/>
        <horizontal/>
      </border>
    </dxf>
    <dxf>
      <font>
        <b val="0"/>
        <i val="0"/>
        <color theme="1" tint="0.34998626667073579"/>
      </font>
      <border>
        <left/>
        <right/>
        <top style="medium">
          <color theme="0"/>
        </top>
        <bottom style="medium">
          <color theme="0"/>
        </bottom>
        <vertical style="medium">
          <color theme="0"/>
        </vertical>
        <horizontal style="medium">
          <color theme="0"/>
        </horizontal>
      </border>
    </dxf>
    <dxf>
      <font>
        <color theme="1" tint="0.34998626667073579"/>
      </font>
      <fill>
        <patternFill patternType="none">
          <bgColor auto="1"/>
        </patternFill>
      </fill>
      <border>
        <left/>
        <right/>
        <top style="medium">
          <color theme="0"/>
        </top>
        <bottom style="medium">
          <color theme="0"/>
        </bottom>
        <vertical style="medium">
          <color theme="0"/>
        </vertical>
        <horizontal style="medium">
          <color theme="0"/>
        </horizontal>
      </border>
    </dxf>
    <dxf>
      <font>
        <b val="0"/>
        <i val="0"/>
        <color theme="1" tint="0.34998626667073579"/>
      </font>
      <fill>
        <patternFill patternType="solid">
          <fgColor theme="4" tint="0.79995117038483843"/>
          <bgColor theme="5" tint="0.79998168889431442"/>
        </patternFill>
      </fill>
      <border>
        <left/>
        <right/>
        <top style="medium">
          <color theme="0"/>
        </top>
        <bottom style="medium">
          <color theme="0"/>
        </bottom>
        <vertical style="medium">
          <color theme="0"/>
        </vertical>
        <horizontal style="medium">
          <color theme="0"/>
        </horizontal>
      </border>
    </dxf>
    <dxf>
      <font>
        <b val="0"/>
        <i val="0"/>
        <color theme="1" tint="0.34998626667073579"/>
      </font>
      <fill>
        <patternFill patternType="solid">
          <fgColor theme="4" tint="0.39991454817346722"/>
          <bgColor theme="4" tint="0.39994506668294322"/>
        </patternFill>
      </fill>
      <border>
        <left/>
        <right/>
        <top style="medium">
          <color theme="0"/>
        </top>
        <bottom style="medium">
          <color theme="0"/>
        </bottom>
        <vertical style="medium">
          <color theme="0"/>
        </vertical>
        <horizontal style="medium">
          <color theme="0"/>
        </horizontal>
      </border>
    </dxf>
    <dxf>
      <font>
        <b val="0"/>
        <i val="0"/>
        <color theme="1" tint="0.34998626667073579"/>
      </font>
      <border>
        <left/>
        <right/>
        <top style="medium">
          <color theme="0"/>
        </top>
        <bottom style="medium">
          <color theme="0"/>
        </bottom>
        <vertical style="medium">
          <color theme="0"/>
        </vertical>
        <horizontal style="medium">
          <color theme="0"/>
        </horizontal>
      </border>
    </dxf>
    <dxf>
      <font>
        <b val="0"/>
        <i val="0"/>
        <color theme="1" tint="0.34998626667073579"/>
      </font>
      <fill>
        <patternFill patternType="solid">
          <fgColor theme="0" tint="-0.14999847407452621"/>
          <bgColor theme="0" tint="-0.14999847407452621"/>
        </patternFill>
      </fill>
      <border>
        <left/>
        <right/>
        <top style="medium">
          <color theme="0"/>
        </top>
        <bottom style="medium">
          <color theme="0"/>
        </bottom>
        <vertical style="medium">
          <color theme="0"/>
        </vertical>
        <horizontal style="medium">
          <color theme="0"/>
        </horizontal>
      </border>
    </dxf>
    <dxf>
      <font>
        <b val="0"/>
        <i val="0"/>
        <color theme="1" tint="0.34998626667073579"/>
      </font>
      <fill>
        <patternFill patternType="solid">
          <fgColor theme="4" tint="0.39988402966399123"/>
          <bgColor theme="4" tint="0.79998168889431442"/>
        </patternFill>
      </fill>
      <border>
        <left/>
        <right/>
        <top style="medium">
          <color theme="0"/>
        </top>
        <bottom style="medium">
          <color theme="0"/>
        </bottom>
        <vertical style="medium">
          <color theme="0"/>
        </vertical>
        <horizontal style="medium">
          <color theme="0"/>
        </horizontal>
      </border>
    </dxf>
    <dxf>
      <font>
        <b/>
        <color theme="0"/>
      </font>
    </dxf>
    <dxf>
      <fill>
        <patternFill>
          <bgColor theme="4" tint="0.79998168889431442"/>
        </patternFill>
      </fill>
      <border>
        <left/>
        <right/>
        <top style="medium">
          <color theme="0"/>
        </top>
        <bottom style="medium">
          <color theme="0"/>
        </bottom>
        <vertical style="medium">
          <color theme="0"/>
        </vertical>
        <horizontal style="medium">
          <color theme="0"/>
        </horizontal>
      </border>
    </dxf>
    <dxf>
      <font>
        <b/>
        <i val="0"/>
        <color theme="0"/>
      </font>
      <fill>
        <patternFill>
          <bgColor theme="4"/>
        </patternFill>
      </fill>
      <border>
        <left/>
        <right/>
        <top style="medium">
          <color theme="0"/>
        </top>
        <bottom style="medium">
          <color theme="0"/>
        </bottom>
        <vertical style="medium">
          <color theme="0"/>
        </vertical>
        <horizontal style="medium">
          <color theme="0"/>
        </horizontal>
      </border>
    </dxf>
    <dxf>
      <font>
        <b val="0"/>
        <i val="0"/>
        <color theme="0"/>
      </font>
      <fill>
        <patternFill patternType="solid">
          <fgColor auto="1"/>
          <bgColor theme="4"/>
        </patternFill>
      </fill>
      <border>
        <bottom style="thick">
          <color theme="0" tint="-0.34998626667073579"/>
        </bottom>
        <horizontal style="thin">
          <color theme="4" tint="-0.249977111117893"/>
        </horizontal>
      </border>
    </dxf>
    <dxf>
      <font>
        <b val="0"/>
        <i val="0"/>
        <strike val="0"/>
        <color theme="1" tint="0.34998626667073579"/>
      </font>
      <fill>
        <patternFill patternType="none">
          <bgColor auto="1"/>
        </patternFill>
      </fill>
      <border>
        <left/>
        <right/>
        <top style="medium">
          <color theme="0"/>
        </top>
        <bottom style="medium">
          <color theme="0"/>
        </bottom>
        <vertical style="medium">
          <color theme="0"/>
        </vertical>
        <horizontal style="medium">
          <color theme="0"/>
        </horizontal>
      </border>
    </dxf>
    <dxf>
      <font>
        <b val="0"/>
        <i val="0"/>
        <color theme="1" tint="0.34998626667073579"/>
      </font>
      <fill>
        <patternFill>
          <bgColor theme="0"/>
        </patternFill>
      </fill>
      <border>
        <left/>
        <right/>
        <top style="medium">
          <color theme="0"/>
        </top>
        <bottom style="medium">
          <color theme="0"/>
        </bottom>
        <vertical style="medium">
          <color theme="0"/>
        </vertical>
        <horizontal style="medium">
          <color theme="0"/>
        </horizontal>
      </border>
    </dxf>
    <dxf>
      <font>
        <b val="0"/>
        <i val="0"/>
        <color theme="0"/>
      </font>
      <fill>
        <patternFill>
          <bgColor theme="5"/>
        </patternFill>
      </fill>
      <border>
        <left/>
        <right/>
        <top style="medium">
          <color theme="0"/>
        </top>
        <bottom style="thick">
          <color theme="0" tint="-0.24994659260841701"/>
        </bottom>
        <vertical style="medium">
          <color theme="0"/>
        </vertical>
        <horizontal style="medium">
          <color theme="0"/>
        </horizontal>
      </border>
    </dxf>
    <dxf>
      <font>
        <b val="0"/>
        <i val="0"/>
        <color theme="1" tint="0.34998626667073579"/>
      </font>
      <fill>
        <patternFill patternType="solid">
          <fgColor auto="1"/>
          <bgColor theme="5" tint="0.79998168889431442"/>
        </patternFill>
      </fill>
      <border>
        <left/>
        <right/>
        <top style="medium">
          <color theme="0"/>
        </top>
        <bottom style="medium">
          <color theme="0"/>
        </bottom>
        <vertical style="medium">
          <color theme="0"/>
        </vertical>
        <horizontal style="medium">
          <color theme="0"/>
        </horizontal>
      </border>
    </dxf>
    <dxf>
      <font>
        <b/>
        <i val="0"/>
        <sz val="11"/>
        <color theme="1" tint="0.34998626667073579"/>
      </font>
      <fill>
        <patternFill>
          <bgColor theme="0"/>
        </patternFill>
      </fill>
      <border>
        <left style="thin">
          <color theme="0" tint="-0.34998626667073579"/>
        </left>
        <right style="thin">
          <color theme="0" tint="-0.34998626667073579"/>
        </right>
        <top style="thin">
          <color theme="0" tint="-0.34998626667073579"/>
        </top>
        <bottom style="thin">
          <color theme="0" tint="-0.34998626667073579"/>
        </bottom>
        <vertical/>
        <horizontal/>
      </border>
    </dxf>
    <dxf>
      <font>
        <b/>
        <i val="0"/>
        <sz val="8"/>
        <color theme="1" tint="0.34998626667073579"/>
        <name val="Verdana"/>
        <scheme val="minor"/>
      </font>
      <fill>
        <patternFill>
          <bgColor theme="0"/>
        </patternFill>
      </fill>
      <border>
        <left style="thin">
          <color theme="0" tint="-0.34998626667073579"/>
        </left>
        <right style="thin">
          <color theme="0" tint="-0.34998626667073579"/>
        </right>
        <top style="thin">
          <color theme="0" tint="-0.34998626667073579"/>
        </top>
        <bottom style="thin">
          <color theme="0" tint="-0.34998626667073579"/>
        </bottom>
        <vertical/>
        <horizontal/>
      </border>
    </dxf>
    <dxf>
      <font>
        <b val="0"/>
        <i val="0"/>
        <color theme="1" tint="0.34998626667073579"/>
      </font>
      <fill>
        <patternFill>
          <bgColor theme="4" tint="0.79998168889431442"/>
        </patternFill>
      </fill>
      <border>
        <left/>
        <right/>
        <top style="medium">
          <color theme="0"/>
        </top>
        <bottom style="medium">
          <color theme="0"/>
        </bottom>
        <vertical style="medium">
          <color theme="0"/>
        </vertical>
        <horizontal style="medium">
          <color theme="0"/>
        </horizontal>
      </border>
    </dxf>
    <dxf>
      <font>
        <b val="0"/>
        <i val="0"/>
        <color theme="0"/>
      </font>
      <fill>
        <patternFill>
          <bgColor theme="4"/>
        </patternFill>
      </fill>
      <border>
        <left/>
        <right/>
        <top style="medium">
          <color theme="0"/>
        </top>
        <bottom style="medium">
          <color theme="0"/>
        </bottom>
        <vertical style="medium">
          <color theme="0"/>
        </vertical>
        <horizontal style="medium">
          <color theme="0"/>
        </horizontal>
      </border>
    </dxf>
    <dxf>
      <font>
        <b val="0"/>
        <i val="0"/>
        <color theme="1" tint="0.34998626667073579"/>
      </font>
      <fill>
        <patternFill patternType="none">
          <fgColor auto="1"/>
          <bgColor auto="1"/>
        </patternFill>
      </fill>
      <border>
        <left/>
        <right style="medium">
          <color theme="0"/>
        </right>
        <top style="medium">
          <color theme="0"/>
        </top>
        <bottom style="medium">
          <color theme="0"/>
        </bottom>
        <vertical style="medium">
          <color theme="0"/>
        </vertical>
        <horizontal style="medium">
          <color theme="0"/>
        </horizontal>
      </border>
    </dxf>
    <dxf>
      <font>
        <b val="0"/>
        <i val="0"/>
        <color theme="1" tint="0.34998626667073579"/>
      </font>
      <fill>
        <patternFill>
          <bgColor theme="0"/>
        </patternFill>
      </fill>
      <border>
        <left/>
        <right/>
        <top style="medium">
          <color theme="0"/>
        </top>
        <bottom style="medium">
          <color theme="0"/>
        </bottom>
        <vertical style="medium">
          <color theme="0"/>
        </vertical>
        <horizontal style="medium">
          <color theme="0"/>
        </horizontal>
      </border>
    </dxf>
    <dxf>
      <font>
        <b val="0"/>
        <i val="0"/>
        <color theme="0"/>
      </font>
      <fill>
        <patternFill>
          <bgColor theme="6"/>
        </patternFill>
      </fill>
      <border>
        <left/>
        <right/>
        <top style="medium">
          <color theme="0"/>
        </top>
        <bottom style="thick">
          <color theme="0" tint="-0.24994659260841701"/>
        </bottom>
        <vertical style="medium">
          <color theme="0"/>
        </vertical>
        <horizontal style="medium">
          <color theme="0"/>
        </horizontal>
      </border>
    </dxf>
    <dxf>
      <font>
        <b val="0"/>
        <i val="0"/>
        <color theme="1" tint="0.34998626667073579"/>
      </font>
      <fill>
        <patternFill patternType="solid">
          <fgColor auto="1"/>
          <bgColor theme="6" tint="0.79998168889431442"/>
        </patternFill>
      </fill>
      <border>
        <left/>
        <right style="medium">
          <color theme="0"/>
        </right>
        <top style="medium">
          <color theme="0"/>
        </top>
        <bottom style="medium">
          <color theme="0"/>
        </bottom>
        <vertical style="medium">
          <color theme="0"/>
        </vertical>
        <horizontal style="medium">
          <color theme="0"/>
        </horizontal>
      </border>
    </dxf>
  </dxfs>
  <tableStyles count="6" defaultTableStyle="Income" defaultPivotStyle="Semi Budget PivotTable">
    <tableStyle name="Data Lists" pivot="0" count="3">
      <tableStyleElement type="wholeTable" dxfId="59"/>
      <tableStyleElement type="headerRow" dxfId="58"/>
      <tableStyleElement type="firstRowStripe" dxfId="57"/>
    </tableStyle>
    <tableStyle name="Expenditures" pivot="0" count="3">
      <tableStyleElement type="wholeTable" dxfId="56"/>
      <tableStyleElement type="headerRow" dxfId="55"/>
      <tableStyleElement type="firstRowStripe" dxfId="54"/>
    </tableStyle>
    <tableStyle name="Home Budget Slicers" pivot="0" table="0" count="10">
      <tableStyleElement type="wholeTable" dxfId="53"/>
      <tableStyleElement type="headerRow" dxfId="52"/>
    </tableStyle>
    <tableStyle name="Income" pivot="0" count="3">
      <tableStyleElement type="wholeTable" dxfId="51"/>
      <tableStyleElement type="headerRow" dxfId="50"/>
      <tableStyleElement type="firstRowStripe" dxfId="49"/>
    </tableStyle>
    <tableStyle name="Semi Budget PivotTable" table="0" count="12">
      <tableStyleElement type="wholeTable" dxfId="48"/>
      <tableStyleElement type="headerRow" dxfId="47"/>
      <tableStyleElement type="totalRow" dxfId="46"/>
      <tableStyleElement type="firstRowStripe" dxfId="45"/>
      <tableStyleElement type="firstHeaderCell" dxfId="44"/>
      <tableStyleElement type="firstSubtotalRow" dxfId="43"/>
      <tableStyleElement type="secondSubtotalRow" dxfId="42"/>
      <tableStyleElement type="firstColumnSubheading" dxfId="41"/>
      <tableStyleElement type="firstRowSubheading" dxfId="40"/>
      <tableStyleElement type="secondRowSubheading" dxfId="39"/>
      <tableStyleElement type="pageFieldLabels" dxfId="38"/>
      <tableStyleElement type="pageFieldValues" dxfId="37"/>
    </tableStyle>
    <tableStyle name="Semi Monthly Budget Timeline" pivot="0" table="0" count="9">
      <tableStyleElement type="wholeTable" dxfId="36"/>
      <tableStyleElement type="headerRow" dxfId="35"/>
    </tableStyle>
  </tableStyles>
  <extLst>
    <ext xmlns:x14="http://schemas.microsoft.com/office/spreadsheetml/2009/9/main" uri="{46F421CA-312F-682f-3DD2-61675219B42D}">
      <x14:dxfs count="8">
        <dxf>
          <font>
            <b/>
            <i val="0"/>
            <sz val="8"/>
            <color theme="0" tint="-0.24994659260841701"/>
            <name val="Verdana"/>
            <scheme val="minor"/>
          </font>
          <fill>
            <patternFill patternType="solid">
              <fgColor auto="1"/>
              <bgColor theme="0" tint="-0.14996795556505021"/>
            </patternFill>
          </fill>
          <border>
            <left style="thin">
              <color theme="5"/>
            </left>
            <right style="thin">
              <color theme="5"/>
            </right>
            <top style="thin">
              <color theme="5"/>
            </top>
            <bottom style="thin">
              <color theme="5"/>
            </bottom>
            <vertical/>
            <horizontal/>
          </border>
        </dxf>
        <dxf>
          <font>
            <color theme="0" tint="-0.24994659260841701"/>
          </font>
          <fill>
            <patternFill>
              <bgColor theme="0" tint="-0.14996795556505021"/>
            </patternFill>
          </fill>
        </dxf>
        <dxf>
          <font>
            <b/>
            <i val="0"/>
            <sz val="8"/>
            <color theme="1" tint="0.499984740745262"/>
            <name val="Verdana"/>
            <scheme val="minor"/>
          </font>
          <fill>
            <patternFill patternType="solid">
              <fgColor auto="1"/>
              <bgColor theme="4" tint="0.79998168889431442"/>
            </patternFill>
          </fill>
          <border>
            <left style="thin">
              <color theme="5"/>
            </left>
            <right style="thin">
              <color theme="5"/>
            </right>
            <top style="thin">
              <color theme="5"/>
            </top>
            <bottom style="thin">
              <color theme="5"/>
            </bottom>
            <vertical/>
            <horizontal/>
          </border>
        </dxf>
        <dxf>
          <font>
            <color theme="1" tint="0.499984740745262"/>
          </font>
          <fill>
            <patternFill>
              <bgColor theme="4" tint="0.79998168889431442"/>
            </patternFill>
          </fill>
        </dxf>
        <dxf>
          <font>
            <b/>
            <i val="0"/>
            <sz val="8"/>
            <color theme="0" tint="-0.24994659260841701"/>
            <name val="Verdana"/>
            <scheme val="minor"/>
          </font>
          <fill>
            <patternFill patternType="solid">
              <fgColor theme="4" tint="0.79989013336588644"/>
              <bgColor theme="0" tint="-0.14996795556505021"/>
            </patternFill>
          </fill>
          <border>
            <left style="thin">
              <color theme="0"/>
            </left>
            <right style="thin">
              <color theme="0"/>
            </right>
            <top style="thin">
              <color theme="0"/>
            </top>
            <bottom style="thin">
              <color theme="0"/>
            </bottom>
            <vertical/>
            <horizontal/>
          </border>
        </dxf>
        <dxf>
          <font>
            <b/>
            <i val="0"/>
            <sz val="8"/>
            <color theme="0"/>
            <name val="Verdana"/>
            <scheme val="minor"/>
          </font>
          <fill>
            <patternFill patternType="solid">
              <fgColor auto="1"/>
              <bgColor theme="4"/>
            </patternFill>
          </fill>
          <border>
            <left style="thin">
              <color theme="4"/>
            </left>
            <right style="thin">
              <color theme="4"/>
            </right>
            <top style="thin">
              <color theme="4"/>
            </top>
            <bottom style="thin">
              <color theme="4"/>
            </bottom>
            <vertical/>
            <horizontal/>
          </border>
        </dxf>
        <dxf>
          <font>
            <color theme="0" tint="-0.24994659260841701"/>
          </font>
          <fill>
            <patternFill patternType="solid">
              <fgColor rgb="FFFFFFFF"/>
              <bgColor theme="0" tint="-0.14996795556505021"/>
            </patternFill>
          </fill>
          <border>
            <left style="thin">
              <color theme="6"/>
            </left>
            <right style="thin">
              <color theme="6"/>
            </right>
            <top style="thin">
              <color theme="6"/>
            </top>
            <bottom style="thin">
              <color theme="6"/>
            </bottom>
            <vertical/>
            <horizontal/>
          </border>
        </dxf>
        <dxf>
          <font>
            <b/>
            <i val="0"/>
            <sz val="8"/>
            <color theme="1" tint="0.34998626667073579"/>
            <name val="Verdana"/>
            <scheme val="minor"/>
          </font>
          <fill>
            <patternFill patternType="solid">
              <fgColor rgb="FFFFFFFF"/>
              <bgColor theme="0" tint="-0.14996795556505021"/>
            </patternFill>
          </fill>
          <border>
            <left style="thin">
              <color theme="6"/>
            </left>
            <right style="thin">
              <color theme="6"/>
            </right>
            <top style="thin">
              <color theme="6"/>
            </top>
            <bottom style="thin">
              <color theme="6"/>
            </bottom>
            <vertical/>
            <horizontal/>
          </border>
        </dxf>
      </x14:dxfs>
    </ext>
    <ext xmlns:x14="http://schemas.microsoft.com/office/spreadsheetml/2009/9/main" uri="{EB79DEF2-80B8-43e5-95BD-54CBDDF9020C}">
      <x14:slicerStyles defaultSlicerStyle="Home Budget Slicers">
        <x14:slicerStyle name="Home Budget Slicers">
          <x14:slicerStyleElements>
            <x14:slicerStyleElement type="unselectedItemWithData" dxfId="7"/>
            <x14:slicerStyleElement type="unselectedItemWithNoData" dxfId="6"/>
            <x14:slicerStyleElement type="selectedItemWithData" dxfId="5"/>
            <x14:slicerStyleElement type="selectedItemWithNoData" dxfId="4"/>
            <x14:slicerStyleElement type="hoveredUnselectedItemWithData" dxfId="3"/>
            <x14:slicerStyleElement type="hoveredSelectedItemWithData" dxfId="2"/>
            <x14:slicerStyleElement type="hoveredUnselectedItemWithNoData" dxfId="1"/>
            <x14:slicerStyleElement type="hoveredSelectedItemWithNoData" dxfId="0"/>
          </x14:slicerStyleElements>
        </x14:slicerStyle>
      </x14:slicerStyles>
    </ext>
    <ext xmlns:x15="http://schemas.microsoft.com/office/spreadsheetml/2010/11/main" uri="{A0A4C193-F2C1-4fcb-8827-314CF55A85BB}">
      <x15:dxfs count="7">
        <dxf>
          <fill>
            <patternFill patternType="solid">
              <fgColor theme="4" tint="0.39997558519241921"/>
              <bgColor theme="4" tint="0.39997558519241921"/>
            </patternFill>
          </fill>
          <border>
            <vertical/>
            <horizontal/>
          </border>
        </dxf>
        <dxf>
          <fill>
            <gradientFill degree="90">
              <stop position="0">
                <color theme="0" tint="-0.14999847407452621"/>
              </stop>
              <stop position="1">
                <color theme="0" tint="-0.14999847407452621"/>
              </stop>
            </gradientFill>
          </fill>
          <border>
            <vertical/>
            <horizontal/>
          </border>
        </dxf>
        <dxf>
          <fill>
            <gradientFill degree="90">
              <stop position="0">
                <color theme="4" tint="0.59999389629810485"/>
              </stop>
              <stop position="1">
                <color theme="4"/>
              </stop>
            </gradientFill>
          </fill>
          <border>
            <vertical/>
            <horizontal/>
          </border>
        </dxf>
        <dxf>
          <font>
            <sz val="9"/>
            <color theme="1" tint="0.34998626667073579"/>
          </font>
          <border>
            <left/>
            <right/>
            <top/>
            <bottom/>
            <vertical/>
            <horizontal/>
          </border>
        </dxf>
        <dxf>
          <font>
            <sz val="9"/>
            <color theme="1" tint="0.34998626667073579"/>
          </font>
          <border>
            <left/>
            <right/>
            <top/>
            <bottom/>
            <vertical/>
            <horizontal/>
          </border>
        </dxf>
        <dxf>
          <font>
            <b/>
            <i val="0"/>
            <sz val="9"/>
            <color theme="1" tint="0.34998626667073579"/>
          </font>
          <border>
            <left/>
            <right/>
            <top/>
            <bottom/>
            <vertical/>
            <horizontal/>
          </border>
        </dxf>
        <dxf>
          <font>
            <b/>
            <i val="0"/>
            <sz val="10"/>
            <color theme="1" tint="0.34998626667073579"/>
          </font>
          <border>
            <left/>
            <right/>
            <top/>
            <bottom/>
            <vertical/>
            <horizontal/>
          </border>
        </dxf>
      </x15:dxfs>
    </ext>
    <ext xmlns:x15="http://schemas.microsoft.com/office/spreadsheetml/2010/11/main" uri="{9260A510-F301-46a8-8635-F512D64BE5F5}">
      <x15:timelineStyles defaultTimelineStyle="Semi Monthly Budget Timeline">
        <x15:timelineStyle name="Semi Monthly Budget Timeline">
          <x15:timelineStyleElements>
            <x15:timelineStyleElement type="selectionLabel" dxfId="6"/>
            <x15:timelineStyleElement type="timeLevel" dxfId="5"/>
            <x15:timelineStyleElement type="periodLabel1" dxfId="4"/>
            <x15:timelineStyleElement type="periodLabel2" dxfId="3"/>
            <x15:timelineStyleElement type="selectedTimeBlock" dxfId="2"/>
            <x15:timelineStyleElement type="unselectedTimeBlock" dxfId="1"/>
            <x15:timelineStyleElement type="selectedTimeBlockSpace" dxfId="0"/>
          </x15:timelineStyleElements>
        </x15:timelineStyle>
      </x15:timelineStyles>
    </ext>
  </extLst>
</styleSheet>
</file>

<file path=xl/_rels/workbook.xml.rels><?xml version="1.0" encoding="UTF-8" standalone="yes"?>
<Relationships xmlns="http://schemas.openxmlformats.org/package/2006/relationships"><Relationship Id="rId8" Type="http://schemas.microsoft.com/office/2007/relationships/slicerCache" Target="slicerCaches/slicerCache2.xml"/><Relationship Id="rId13" Type="http://schemas.openxmlformats.org/officeDocument/2006/relationships/calcChain" Target="calcChain.xml"/><Relationship Id="rId3" Type="http://schemas.openxmlformats.org/officeDocument/2006/relationships/worksheet" Target="worksheets/sheet3.xml"/><Relationship Id="rId7" Type="http://schemas.microsoft.com/office/2007/relationships/slicerCache" Target="slicerCaches/slicerCache1.xml"/><Relationship Id="rId12" Type="http://schemas.openxmlformats.org/officeDocument/2006/relationships/sharedStrings" Target="sharedString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pivotCacheDefinition" Target="pivotCache/pivotCacheDefinition1.xml"/><Relationship Id="rId11" Type="http://schemas.openxmlformats.org/officeDocument/2006/relationships/styles" Target="styles.xml"/><Relationship Id="rId5" Type="http://schemas.openxmlformats.org/officeDocument/2006/relationships/worksheet" Target="worksheets/sheet5.xml"/><Relationship Id="rId10" Type="http://schemas.openxmlformats.org/officeDocument/2006/relationships/theme" Target="theme/theme1.xml"/><Relationship Id="rId4" Type="http://schemas.openxmlformats.org/officeDocument/2006/relationships/worksheet" Target="worksheets/sheet4.xml"/><Relationship Id="rId9" Type="http://schemas.microsoft.com/office/2011/relationships/timelineCache" Target="timelineCaches/timelineCache1.xml"/><Relationship Id="rId14" Type="http://schemas.openxmlformats.org/officeDocument/2006/relationships/customXml" Target="../customXml/item1.xml"/></Relationships>
</file>

<file path=xl/charts/_rels/chart3.xml.rels><?xml version="1.0" encoding="UTF-8" standalone="yes"?>
<Relationships xmlns="http://schemas.openxmlformats.org/package/2006/relationships"><Relationship Id="rId2" Type="http://schemas.microsoft.com/office/2011/relationships/chartColorStyle" Target="colors1.xml"/><Relationship Id="rId1" Type="http://schemas.microsoft.com/office/2011/relationships/chartStyle" Target="style1.xml"/></Relationships>
</file>

<file path=xl/charts/chart1.xml><?xml version="1.0" encoding="utf-8"?>
<c:chartSpace xmlns:c="http://schemas.openxmlformats.org/drawingml/2006/chart" xmlns:a="http://schemas.openxmlformats.org/drawingml/2006/main" xmlns:r="http://schemas.openxmlformats.org/officeDocument/2006/relationships">
  <c:date1904 val="0"/>
  <c:lang val="en-US"/>
  <c:roundedCorners val="0"/>
  <mc:AlternateContent xmlns:mc="http://schemas.openxmlformats.org/markup-compatibility/2006">
    <mc:Choice xmlns:c14="http://schemas.microsoft.com/office/drawing/2007/8/2/chart" Requires="c14">
      <c14:style val="126"/>
    </mc:Choice>
    <mc:Fallback>
      <c:style val="26"/>
    </mc:Fallback>
  </mc:AlternateContent>
  <c:chart>
    <c:autoTitleDeleted val="1"/>
    <c:plotArea>
      <c:layout>
        <c:manualLayout>
          <c:layoutTarget val="inner"/>
          <c:xMode val="edge"/>
          <c:yMode val="edge"/>
          <c:x val="3.1101190476190487E-2"/>
          <c:y val="0"/>
          <c:w val="0.91307886006634953"/>
          <c:h val="0.80235001801069061"/>
        </c:manualLayout>
      </c:layout>
      <c:barChart>
        <c:barDir val="bar"/>
        <c:grouping val="stacked"/>
        <c:varyColors val="0"/>
        <c:ser>
          <c:idx val="0"/>
          <c:order val="0"/>
          <c:tx>
            <c:v>Month Totals</c:v>
          </c:tx>
          <c:spPr>
            <a:solidFill>
              <a:schemeClr val="accent2"/>
            </a:solidFill>
            <a:ln>
              <a:noFill/>
            </a:ln>
          </c:spPr>
          <c:invertIfNegative val="0"/>
          <c:dPt>
            <c:idx val="0"/>
            <c:invertIfNegative val="0"/>
            <c:bubble3D val="0"/>
            <c:spPr>
              <a:solidFill>
                <a:schemeClr val="accent1"/>
              </a:solidFill>
              <a:ln>
                <a:noFill/>
              </a:ln>
              <a:effectLst/>
              <a:scene3d>
                <a:camera prst="orthographicFront"/>
                <a:lightRig rig="threePt" dir="t">
                  <a:rot lat="0" lon="0" rev="1200000"/>
                </a:lightRig>
              </a:scene3d>
              <a:sp3d/>
            </c:spPr>
          </c:dPt>
          <c:dPt>
            <c:idx val="1"/>
            <c:invertIfNegative val="0"/>
            <c:bubble3D val="0"/>
            <c:spPr>
              <a:solidFill>
                <a:schemeClr val="accent2"/>
              </a:solidFill>
              <a:ln>
                <a:noFill/>
              </a:ln>
              <a:effectLst/>
              <a:scene3d>
                <a:camera prst="orthographicFront"/>
                <a:lightRig rig="threePt" dir="t">
                  <a:rot lat="0" lon="0" rev="1200000"/>
                </a:lightRig>
              </a:scene3d>
              <a:sp3d/>
            </c:spPr>
          </c:dPt>
          <c:dLbls>
            <c:dLbl>
              <c:idx val="0"/>
              <c:layout/>
              <c:tx>
                <c:strRef>
                  <c:f>Dashboard!$E$10</c:f>
                  <c:strCache>
                    <c:ptCount val="1"/>
                    <c:pt idx="0">
                      <c:v>$0</c:v>
                    </c:pt>
                  </c:strCache>
                </c:strRef>
              </c:tx>
              <c:numFmt formatCode="&quot;$&quot;#,##0" sourceLinked="0"/>
              <c:spPr>
                <a:noFill/>
              </c:spPr>
              <c:txPr>
                <a:bodyPr/>
                <a:lstStyle/>
                <a:p>
                  <a:pPr>
                    <a:defRPr sz="1200">
                      <a:solidFill>
                        <a:schemeClr val="bg1"/>
                      </a:solidFill>
                    </a:defRPr>
                  </a:pPr>
                  <a:endParaRPr lang="en-US"/>
                </a:p>
              </c:txPr>
              <c:dLblPos val="inBase"/>
              <c:showLegendKey val="0"/>
              <c:showVal val="1"/>
              <c:showCatName val="0"/>
              <c:showSerName val="0"/>
              <c:showPercent val="0"/>
              <c:showBubbleSize val="0"/>
              <c:extLst>
                <c:ext xmlns:c15="http://schemas.microsoft.com/office/drawing/2012/chart" uri="{CE6537A1-D6FC-4f65-9D91-7224C49458BB}">
                  <c15:layout/>
                  <c15:dlblFieldTable>
                    <c15:dlblFTEntry>
                      <c15:txfldGUID>{5A460CDC-3B40-4360-AAA5-C73C2C347622}</c15:txfldGUID>
                      <c15:f>Dashboard!$E$10</c15:f>
                      <c15:dlblFieldTableCache>
                        <c:ptCount val="1"/>
                        <c:pt idx="0">
                          <c:v>$0</c:v>
                        </c:pt>
                      </c15:dlblFieldTableCache>
                    </c15:dlblFTEntry>
                  </c15:dlblFieldTable>
                  <c15:showDataLabelsRange val="0"/>
                </c:ext>
              </c:extLst>
            </c:dLbl>
            <c:dLbl>
              <c:idx val="1"/>
              <c:layout/>
              <c:tx>
                <c:strRef>
                  <c:f>Dashboard!$E$11</c:f>
                  <c:strCache>
                    <c:ptCount val="1"/>
                    <c:pt idx="0">
                      <c:v>$0</c:v>
                    </c:pt>
                  </c:strCache>
                </c:strRef>
              </c:tx>
              <c:numFmt formatCode="&quot;$&quot;#,##0" sourceLinked="0"/>
              <c:spPr>
                <a:noFill/>
              </c:spPr>
              <c:txPr>
                <a:bodyPr/>
                <a:lstStyle/>
                <a:p>
                  <a:pPr>
                    <a:defRPr sz="1200">
                      <a:solidFill>
                        <a:schemeClr val="bg1"/>
                      </a:solidFill>
                    </a:defRPr>
                  </a:pPr>
                  <a:endParaRPr lang="en-US"/>
                </a:p>
              </c:txPr>
              <c:dLblPos val="inBase"/>
              <c:showLegendKey val="0"/>
              <c:showVal val="1"/>
              <c:showCatName val="0"/>
              <c:showSerName val="0"/>
              <c:showPercent val="0"/>
              <c:showBubbleSize val="0"/>
              <c:extLst>
                <c:ext xmlns:c15="http://schemas.microsoft.com/office/drawing/2012/chart" uri="{CE6537A1-D6FC-4f65-9D91-7224C49458BB}">
                  <c15:layout/>
                  <c15:dlblFieldTable>
                    <c15:dlblFTEntry>
                      <c15:txfldGUID>{60F86831-8C35-46EF-ADC3-1B80501E388C}</c15:txfldGUID>
                      <c15:f>Dashboard!$E$11</c15:f>
                      <c15:dlblFieldTableCache>
                        <c:ptCount val="1"/>
                        <c:pt idx="0">
                          <c:v>$0</c:v>
                        </c:pt>
                      </c15:dlblFieldTableCache>
                    </c15:dlblFTEntry>
                  </c15:dlblFieldTable>
                  <c15:showDataLabelsRange val="0"/>
                </c:ext>
              </c:extLst>
            </c:dLbl>
            <c:numFmt formatCode="#,##0" sourceLinked="0"/>
            <c:spPr>
              <a:noFill/>
              <a:ln>
                <a:noFill/>
              </a:ln>
              <a:effectLst/>
            </c:spPr>
            <c:txPr>
              <a:bodyPr/>
              <a:lstStyle/>
              <a:p>
                <a:pPr>
                  <a:defRPr sz="1200">
                    <a:solidFill>
                      <a:schemeClr val="bg1"/>
                    </a:solidFill>
                  </a:defRPr>
                </a:pPr>
                <a:endParaRPr lang="en-US"/>
              </a:p>
            </c:txPr>
            <c:dLblPos val="inBase"/>
            <c:showLegendKey val="0"/>
            <c:showVal val="1"/>
            <c:showCatName val="0"/>
            <c:showSerName val="0"/>
            <c:showPercent val="0"/>
            <c:showBubbleSize val="0"/>
            <c:showLeaderLines val="0"/>
            <c:extLst>
              <c:ext xmlns:c15="http://schemas.microsoft.com/office/drawing/2012/chart" uri="{CE6537A1-D6FC-4f65-9D91-7224C49458BB}">
                <c15:showLeaderLines val="0"/>
              </c:ext>
            </c:extLst>
          </c:dLbls>
          <c:cat>
            <c:strRef>
              <c:f>Dashboard!$D$10:$D$11</c:f>
              <c:strCache>
                <c:ptCount val="2"/>
                <c:pt idx="0">
                  <c:v>Expenditures</c:v>
                </c:pt>
                <c:pt idx="1">
                  <c:v>Income</c:v>
                </c:pt>
              </c:strCache>
            </c:strRef>
          </c:cat>
          <c:val>
            <c:numRef>
              <c:f>Dashboard!$E$10:$E$11</c:f>
              <c:numCache>
                <c:formatCode>"$"#,##0</c:formatCode>
                <c:ptCount val="2"/>
                <c:pt idx="0">
                  <c:v>0</c:v>
                </c:pt>
                <c:pt idx="1">
                  <c:v>0</c:v>
                </c:pt>
              </c:numCache>
            </c:numRef>
          </c:val>
        </c:ser>
        <c:dLbls>
          <c:showLegendKey val="0"/>
          <c:showVal val="1"/>
          <c:showCatName val="0"/>
          <c:showSerName val="0"/>
          <c:showPercent val="0"/>
          <c:showBubbleSize val="0"/>
        </c:dLbls>
        <c:gapWidth val="0"/>
        <c:overlap val="100"/>
        <c:axId val="471461600"/>
        <c:axId val="471460032"/>
      </c:barChart>
      <c:catAx>
        <c:axId val="471461600"/>
        <c:scaling>
          <c:orientation val="minMax"/>
        </c:scaling>
        <c:delete val="1"/>
        <c:axPos val="l"/>
        <c:numFmt formatCode="General" sourceLinked="0"/>
        <c:majorTickMark val="out"/>
        <c:minorTickMark val="none"/>
        <c:tickLblPos val="none"/>
        <c:crossAx val="471460032"/>
        <c:crosses val="autoZero"/>
        <c:auto val="1"/>
        <c:lblAlgn val="ctr"/>
        <c:lblOffset val="100"/>
        <c:noMultiLvlLbl val="0"/>
      </c:catAx>
      <c:valAx>
        <c:axId val="471460032"/>
        <c:scaling>
          <c:orientation val="minMax"/>
        </c:scaling>
        <c:delete val="0"/>
        <c:axPos val="b"/>
        <c:majorGridlines>
          <c:spPr>
            <a:ln>
              <a:noFill/>
            </a:ln>
          </c:spPr>
        </c:majorGridlines>
        <c:numFmt formatCode="&quot;$&quot;#,##0" sourceLinked="0"/>
        <c:majorTickMark val="out"/>
        <c:minorTickMark val="none"/>
        <c:tickLblPos val="low"/>
        <c:txPr>
          <a:bodyPr/>
          <a:lstStyle/>
          <a:p>
            <a:pPr>
              <a:defRPr sz="700">
                <a:solidFill>
                  <a:schemeClr val="tx1">
                    <a:lumMod val="65000"/>
                    <a:lumOff val="35000"/>
                  </a:schemeClr>
                </a:solidFill>
                <a:latin typeface="+mn-lt"/>
              </a:defRPr>
            </a:pPr>
            <a:endParaRPr lang="en-US"/>
          </a:p>
        </c:txPr>
        <c:crossAx val="471461600"/>
        <c:crosses val="autoZero"/>
        <c:crossBetween val="between"/>
      </c:valAx>
      <c:spPr>
        <a:noFill/>
        <a:ln>
          <a:noFill/>
        </a:ln>
      </c:spPr>
    </c:plotArea>
    <c:plotVisOnly val="1"/>
    <c:dispBlanksAs val="gap"/>
    <c:showDLblsOverMax val="0"/>
  </c:chart>
  <c:spPr>
    <a:noFill/>
    <a:ln>
      <a:noFill/>
    </a:ln>
  </c:spPr>
  <c:printSettings>
    <c:headerFooter/>
    <c:pageMargins b="0.75000000000000011" l="0.70000000000000007" r="0.70000000000000007" t="0.75000000000000011" header="0.30000000000000004" footer="0.30000000000000004"/>
    <c:pageSetup/>
  </c:printSettings>
</c:chartSpace>
</file>

<file path=xl/charts/chart2.xml><?xml version="1.0" encoding="utf-8"?>
<c:chartSpace xmlns:c="http://schemas.openxmlformats.org/drawingml/2006/chart" xmlns:a="http://schemas.openxmlformats.org/drawingml/2006/main" xmlns:r="http://schemas.openxmlformats.org/officeDocument/2006/relationships">
  <c:date1904 val="0"/>
  <c:lang val="en-US"/>
  <c:roundedCorners val="0"/>
  <mc:AlternateContent xmlns:mc="http://schemas.openxmlformats.org/markup-compatibility/2006">
    <mc:Choice xmlns:c14="http://schemas.microsoft.com/office/drawing/2007/8/2/chart" Requires="c14">
      <c14:style val="126"/>
    </mc:Choice>
    <mc:Fallback>
      <c:style val="26"/>
    </mc:Fallback>
  </mc:AlternateContent>
  <c:chart>
    <c:autoTitleDeleted val="1"/>
    <c:plotArea>
      <c:layout>
        <c:manualLayout>
          <c:layoutTarget val="inner"/>
          <c:xMode val="edge"/>
          <c:yMode val="edge"/>
          <c:x val="3.7398845650073759E-2"/>
          <c:y val="8.7619215119552705E-3"/>
          <c:w val="0.88491656019730525"/>
          <c:h val="0.86190046970431833"/>
        </c:manualLayout>
      </c:layout>
      <c:barChart>
        <c:barDir val="bar"/>
        <c:grouping val="stacked"/>
        <c:varyColors val="0"/>
        <c:ser>
          <c:idx val="0"/>
          <c:order val="0"/>
          <c:tx>
            <c:v>Annual Totals</c:v>
          </c:tx>
          <c:spPr>
            <a:effectLst/>
            <a:scene3d>
              <a:camera prst="orthographicFront"/>
              <a:lightRig rig="threePt" dir="t">
                <a:rot lat="0" lon="0" rev="1200000"/>
              </a:lightRig>
            </a:scene3d>
            <a:sp3d/>
          </c:spPr>
          <c:invertIfNegative val="0"/>
          <c:dPt>
            <c:idx val="0"/>
            <c:invertIfNegative val="0"/>
            <c:bubble3D val="0"/>
            <c:spPr>
              <a:solidFill>
                <a:schemeClr val="accent1"/>
              </a:solidFill>
              <a:effectLst/>
              <a:scene3d>
                <a:camera prst="orthographicFront"/>
                <a:lightRig rig="threePt" dir="t">
                  <a:rot lat="0" lon="0" rev="1200000"/>
                </a:lightRig>
              </a:scene3d>
              <a:sp3d/>
            </c:spPr>
          </c:dPt>
          <c:dPt>
            <c:idx val="1"/>
            <c:invertIfNegative val="0"/>
            <c:bubble3D val="0"/>
            <c:spPr>
              <a:solidFill>
                <a:schemeClr val="accent2"/>
              </a:solidFill>
              <a:effectLst/>
              <a:scene3d>
                <a:camera prst="orthographicFront"/>
                <a:lightRig rig="threePt" dir="t">
                  <a:rot lat="0" lon="0" rev="1200000"/>
                </a:lightRig>
              </a:scene3d>
              <a:sp3d/>
            </c:spPr>
          </c:dPt>
          <c:dLbls>
            <c:dLbl>
              <c:idx val="0"/>
              <c:layout/>
              <c:tx>
                <c:strRef>
                  <c:f>Dashboard!$M$10</c:f>
                  <c:strCache>
                    <c:ptCount val="1"/>
                    <c:pt idx="0">
                      <c:v>$0</c:v>
                    </c:pt>
                  </c:strCache>
                </c:strRef>
              </c:tx>
              <c:dLblPos val="inBase"/>
              <c:showLegendKey val="0"/>
              <c:showVal val="1"/>
              <c:showCatName val="0"/>
              <c:showSerName val="0"/>
              <c:showPercent val="0"/>
              <c:showBubbleSize val="0"/>
              <c:separator>, </c:separator>
              <c:extLst>
                <c:ext xmlns:c15="http://schemas.microsoft.com/office/drawing/2012/chart" uri="{CE6537A1-D6FC-4f65-9D91-7224C49458BB}">
                  <c15:layout/>
                  <c15:dlblFieldTable>
                    <c15:dlblFTEntry>
                      <c15:txfldGUID>{87EE5AE4-2576-41B4-9E0E-8976C8788FDF}</c15:txfldGUID>
                      <c15:f>Dashboard!$M$10</c15:f>
                      <c15:dlblFieldTableCache>
                        <c:ptCount val="1"/>
                        <c:pt idx="0">
                          <c:v>$0</c:v>
                        </c:pt>
                      </c15:dlblFieldTableCache>
                    </c15:dlblFTEntry>
                  </c15:dlblFieldTable>
                  <c15:showDataLabelsRange val="0"/>
                </c:ext>
              </c:extLst>
            </c:dLbl>
            <c:dLbl>
              <c:idx val="1"/>
              <c:layout/>
              <c:tx>
                <c:strRef>
                  <c:f>Dashboard!$M$11</c:f>
                  <c:strCache>
                    <c:ptCount val="1"/>
                    <c:pt idx="0">
                      <c:v>$0</c:v>
                    </c:pt>
                  </c:strCache>
                </c:strRef>
              </c:tx>
              <c:numFmt formatCode="&quot;$&quot;#,##0" sourceLinked="0"/>
              <c:spPr>
                <a:noFill/>
                <a:ln>
                  <a:noFill/>
                </a:ln>
              </c:spPr>
              <c:txPr>
                <a:bodyPr rot="0" anchor="ctr" anchorCtr="0"/>
                <a:lstStyle/>
                <a:p>
                  <a:pPr algn="ctr">
                    <a:defRPr lang="en-US" sz="1200" b="0" i="0" u="none" strike="noStrike" kern="1200" baseline="0">
                      <a:solidFill>
                        <a:schemeClr val="bg1"/>
                      </a:solidFill>
                      <a:latin typeface="+mn-lt"/>
                      <a:ea typeface="+mn-ea"/>
                      <a:cs typeface="+mn-cs"/>
                    </a:defRPr>
                  </a:pPr>
                  <a:endParaRPr lang="en-US"/>
                </a:p>
              </c:txPr>
              <c:dLblPos val="inBase"/>
              <c:showLegendKey val="0"/>
              <c:showVal val="1"/>
              <c:showCatName val="0"/>
              <c:showSerName val="0"/>
              <c:showPercent val="0"/>
              <c:showBubbleSize val="0"/>
              <c:separator>, </c:separator>
              <c:extLst>
                <c:ext xmlns:c15="http://schemas.microsoft.com/office/drawing/2012/chart" uri="{CE6537A1-D6FC-4f65-9D91-7224C49458BB}">
                  <c15:layout/>
                  <c15:dlblFieldTable>
                    <c15:dlblFTEntry>
                      <c15:txfldGUID>{6A970429-689C-45D3-A355-4FD58EEE817F}</c15:txfldGUID>
                      <c15:f>Dashboard!$M$11</c15:f>
                      <c15:dlblFieldTableCache>
                        <c:ptCount val="1"/>
                        <c:pt idx="0">
                          <c:v>$0</c:v>
                        </c:pt>
                      </c15:dlblFieldTableCache>
                    </c15:dlblFTEntry>
                  </c15:dlblFieldTable>
                  <c15:showDataLabelsRange val="0"/>
                </c:ext>
              </c:extLst>
            </c:dLbl>
            <c:numFmt formatCode="&quot;$&quot;#,##0" sourceLinked="0"/>
            <c:spPr>
              <a:noFill/>
              <a:ln>
                <a:noFill/>
              </a:ln>
              <a:effectLst/>
            </c:spPr>
            <c:txPr>
              <a:bodyPr anchor="ctr" anchorCtr="0"/>
              <a:lstStyle/>
              <a:p>
                <a:pPr algn="ctr">
                  <a:defRPr lang="en-US" sz="1200" b="0" i="0" u="none" strike="noStrike" kern="1200" baseline="0">
                    <a:solidFill>
                      <a:schemeClr val="bg1"/>
                    </a:solidFill>
                    <a:latin typeface="+mn-lt"/>
                    <a:ea typeface="+mn-ea"/>
                    <a:cs typeface="+mn-cs"/>
                  </a:defRPr>
                </a:pPr>
                <a:endParaRPr lang="en-US"/>
              </a:p>
            </c:txPr>
            <c:dLblPos val="inBase"/>
            <c:showLegendKey val="0"/>
            <c:showVal val="1"/>
            <c:showCatName val="0"/>
            <c:showSerName val="0"/>
            <c:showPercent val="0"/>
            <c:showBubbleSize val="0"/>
            <c:separator>, </c:separator>
            <c:showLeaderLines val="0"/>
            <c:extLst>
              <c:ext xmlns:c15="http://schemas.microsoft.com/office/drawing/2012/chart" uri="{CE6537A1-D6FC-4f65-9D91-7224C49458BB}">
                <c15:showLeaderLines val="0"/>
              </c:ext>
            </c:extLst>
          </c:dLbls>
          <c:cat>
            <c:strRef>
              <c:f>Dashboard!$D$10:$D$11</c:f>
              <c:strCache>
                <c:ptCount val="2"/>
                <c:pt idx="0">
                  <c:v>Expenditures</c:v>
                </c:pt>
                <c:pt idx="1">
                  <c:v>Income</c:v>
                </c:pt>
              </c:strCache>
            </c:strRef>
          </c:cat>
          <c:val>
            <c:numRef>
              <c:f>Dashboard!$M$10:$M$11</c:f>
              <c:numCache>
                <c:formatCode>"$"#,##0</c:formatCode>
                <c:ptCount val="2"/>
                <c:pt idx="0">
                  <c:v>0</c:v>
                </c:pt>
                <c:pt idx="1">
                  <c:v>0</c:v>
                </c:pt>
              </c:numCache>
            </c:numRef>
          </c:val>
        </c:ser>
        <c:dLbls>
          <c:showLegendKey val="0"/>
          <c:showVal val="1"/>
          <c:showCatName val="0"/>
          <c:showSerName val="0"/>
          <c:showPercent val="0"/>
          <c:showBubbleSize val="0"/>
        </c:dLbls>
        <c:gapWidth val="0"/>
        <c:overlap val="100"/>
        <c:axId val="471834360"/>
        <c:axId val="471835536"/>
      </c:barChart>
      <c:catAx>
        <c:axId val="471834360"/>
        <c:scaling>
          <c:orientation val="minMax"/>
        </c:scaling>
        <c:delete val="1"/>
        <c:axPos val="l"/>
        <c:numFmt formatCode="General" sourceLinked="0"/>
        <c:majorTickMark val="out"/>
        <c:minorTickMark val="none"/>
        <c:tickLblPos val="none"/>
        <c:crossAx val="471835536"/>
        <c:crosses val="autoZero"/>
        <c:auto val="1"/>
        <c:lblAlgn val="ctr"/>
        <c:lblOffset val="100"/>
        <c:noMultiLvlLbl val="0"/>
      </c:catAx>
      <c:valAx>
        <c:axId val="471835536"/>
        <c:scaling>
          <c:orientation val="minMax"/>
        </c:scaling>
        <c:delete val="0"/>
        <c:axPos val="b"/>
        <c:majorGridlines>
          <c:spPr>
            <a:ln>
              <a:noFill/>
            </a:ln>
          </c:spPr>
        </c:majorGridlines>
        <c:numFmt formatCode="&quot;$&quot;#,##0" sourceLinked="0"/>
        <c:majorTickMark val="out"/>
        <c:minorTickMark val="none"/>
        <c:tickLblPos val="low"/>
        <c:spPr>
          <a:solidFill>
            <a:sysClr val="window" lastClr="FFFFFF"/>
          </a:solidFill>
        </c:spPr>
        <c:txPr>
          <a:bodyPr/>
          <a:lstStyle/>
          <a:p>
            <a:pPr>
              <a:defRPr sz="700">
                <a:solidFill>
                  <a:schemeClr val="tx1">
                    <a:lumMod val="65000"/>
                    <a:lumOff val="35000"/>
                  </a:schemeClr>
                </a:solidFill>
              </a:defRPr>
            </a:pPr>
            <a:endParaRPr lang="en-US"/>
          </a:p>
        </c:txPr>
        <c:crossAx val="471834360"/>
        <c:crosses val="autoZero"/>
        <c:crossBetween val="between"/>
      </c:valAx>
    </c:plotArea>
    <c:plotVisOnly val="1"/>
    <c:dispBlanksAs val="gap"/>
    <c:showDLblsOverMax val="0"/>
  </c:chart>
  <c:spPr>
    <a:noFill/>
    <a:ln>
      <a:noFill/>
    </a:ln>
  </c:spPr>
  <c:printSettings>
    <c:headerFooter/>
    <c:pageMargins b="0.75000000000000011" l="0.70000000000000007" r="0.70000000000000007" t="0.75000000000000011" header="0.30000000000000004" footer="0.30000000000000004"/>
    <c:pageSetup/>
  </c:printSettings>
</c:chartSpace>
</file>

<file path=xl/charts/chart3.xml><?xml version="1.0" encoding="utf-8"?>
<c:chartSpace xmlns:c="http://schemas.openxmlformats.org/drawingml/2006/chart" xmlns:a="http://schemas.openxmlformats.org/drawingml/2006/main" xmlns:r="http://schemas.openxmlformats.org/officeDocument/2006/relationships">
  <c:date1904 val="0"/>
  <c:lang val="en-US"/>
  <c:roundedCorners val="0"/>
  <mc:AlternateContent xmlns:mc="http://schemas.openxmlformats.org/markup-compatibility/2006">
    <mc:Choice xmlns:c14="http://schemas.microsoft.com/office/drawing/2007/8/2/chart" Requires="c14">
      <c14:style val="103"/>
    </mc:Choice>
    <mc:Fallback>
      <c:style val="3"/>
    </mc:Fallback>
  </mc:AlternateContent>
  <c:pivotSource>
    <c:name>[Budget Template 24.xlsx]Category PivotTable!CategoryTotals</c:name>
    <c:fmtId val="2"/>
  </c:pivotSource>
  <c:chart>
    <c:autoTitleDeleted val="1"/>
    <c:pivotFmts>
      <c:pivotFmt>
        <c:idx val="0"/>
        <c:spPr>
          <a:solidFill>
            <a:schemeClr val="accent1"/>
          </a:solidFill>
          <a:ln>
            <a:noFill/>
          </a:ln>
          <a:effectLst/>
        </c:spPr>
        <c:marker>
          <c:symbol val="none"/>
        </c:marker>
        <c:dLbl>
          <c:idx val="0"/>
          <c:showLegendKey val="0"/>
          <c:showVal val="0"/>
          <c:showCatName val="0"/>
          <c:showSerName val="0"/>
          <c:showPercent val="0"/>
          <c:showBubbleSize val="0"/>
          <c:extLst>
            <c:ext xmlns:c15="http://schemas.microsoft.com/office/drawing/2012/chart" uri="{CE6537A1-D6FC-4f65-9D91-7224C49458BB}"/>
          </c:extLst>
        </c:dLbl>
      </c:pivotFmt>
      <c:pivotFmt>
        <c:idx val="1"/>
        <c:spPr>
          <a:solidFill>
            <a:schemeClr val="accent1"/>
          </a:solidFill>
          <a:ln>
            <a:noFill/>
          </a:ln>
          <a:effectLst/>
        </c:spPr>
        <c:marker>
          <c:symbol val="none"/>
        </c:marker>
        <c:dLbl>
          <c:idx val="0"/>
          <c:spPr>
            <a:solidFill>
              <a:srgbClr val="FFFFFF">
                <a:lumMod val="95000"/>
                <a:alpha val="57000"/>
              </a:srgbClr>
            </a:solidFill>
            <a:ln>
              <a:noFill/>
            </a:ln>
            <a:effectLst/>
          </c:spPr>
          <c:txPr>
            <a:bodyPr rot="0" spcFirstLastPara="1" vertOverflow="clip" horzOverflow="clip" vert="horz" wrap="square" lIns="45720" tIns="45720" rIns="45720" bIns="45720" anchor="ctr" anchorCtr="1">
              <a:spAutoFit/>
            </a:bodyPr>
            <a:lstStyle/>
            <a:p>
              <a:pPr>
                <a:defRPr lang="en-US" sz="900" b="0" i="0" u="none" strike="noStrike" kern="1200" baseline="0">
                  <a:solidFill>
                    <a:schemeClr val="tx1">
                      <a:lumMod val="65000"/>
                      <a:lumOff val="35000"/>
                    </a:schemeClr>
                  </a:solidFill>
                  <a:latin typeface="+mn-lt"/>
                  <a:ea typeface="+mn-ea"/>
                  <a:cs typeface="+mn-cs"/>
                </a:defRPr>
              </a:pPr>
              <a:endParaRPr lang="en-US"/>
            </a:p>
          </c:txPr>
          <c:showLegendKey val="0"/>
          <c:showVal val="1"/>
          <c:showCatName val="1"/>
          <c:showSerName val="0"/>
          <c:showPercent val="0"/>
          <c:showBubbleSize val="0"/>
          <c:separator>
</c:separator>
          <c:extLst>
            <c:ext xmlns:c15="http://schemas.microsoft.com/office/drawing/2012/chart" uri="{CE6537A1-D6FC-4f65-9D91-7224C49458BB}">
              <c15:spPr xmlns:c15="http://schemas.microsoft.com/office/drawing/2012/chart">
                <a:prstGeom prst="rect">
                  <a:avLst/>
                </a:prstGeom>
                <a:noFill/>
                <a:ln>
                  <a:noFill/>
                </a:ln>
              </c15:spPr>
            </c:ext>
          </c:extLst>
        </c:dLbl>
      </c:pivotFmt>
      <c:pivotFmt>
        <c:idx val="2"/>
        <c:spPr>
          <a:solidFill>
            <a:schemeClr val="accent1">
              <a:shade val="61000"/>
            </a:schemeClr>
          </a:solidFill>
          <a:ln>
            <a:noFill/>
          </a:ln>
          <a:effectLst/>
        </c:spPr>
        <c:dLbl>
          <c:idx val="0"/>
          <c:layout>
            <c:manualLayout>
              <c:x val="0.10199313156341192"/>
              <c:y val="-0.15701099299208393"/>
            </c:manualLayout>
          </c:layout>
          <c:spPr>
            <a:solidFill>
              <a:srgbClr val="FFFFFF">
                <a:lumMod val="95000"/>
                <a:alpha val="57000"/>
              </a:srgbClr>
            </a:solidFill>
            <a:ln>
              <a:noFill/>
            </a:ln>
            <a:effectLst/>
          </c:spPr>
          <c:txPr>
            <a:bodyPr rot="0" spcFirstLastPara="1" vertOverflow="clip" horzOverflow="clip" vert="horz" wrap="square" lIns="45720" tIns="45720" rIns="45720" bIns="45720" anchor="ctr" anchorCtr="1">
              <a:spAutoFit/>
            </a:bodyPr>
            <a:lstStyle/>
            <a:p>
              <a:pPr>
                <a:defRPr lang="en-US" sz="900" b="0" i="0" u="none" strike="noStrike" kern="1200" baseline="0">
                  <a:solidFill>
                    <a:schemeClr val="tx1">
                      <a:lumMod val="65000"/>
                      <a:lumOff val="35000"/>
                    </a:schemeClr>
                  </a:solidFill>
                  <a:latin typeface="+mn-lt"/>
                  <a:ea typeface="+mn-ea"/>
                  <a:cs typeface="+mn-cs"/>
                </a:defRPr>
              </a:pPr>
              <a:endParaRPr lang="en-US"/>
            </a:p>
          </c:txPr>
          <c:showLegendKey val="0"/>
          <c:showVal val="1"/>
          <c:showCatName val="1"/>
          <c:showSerName val="0"/>
          <c:showPercent val="0"/>
          <c:showBubbleSize val="0"/>
          <c:separator>
</c:separator>
          <c:extLst>
            <c:ext xmlns:c15="http://schemas.microsoft.com/office/drawing/2012/chart" uri="{CE6537A1-D6FC-4f65-9D91-7224C49458BB}">
              <c15:spPr xmlns:c15="http://schemas.microsoft.com/office/drawing/2012/chart">
                <a:prstGeom prst="rect">
                  <a:avLst/>
                </a:prstGeom>
                <a:noFill/>
                <a:ln>
                  <a:noFill/>
                </a:ln>
              </c15:spPr>
              <c15:layout/>
            </c:ext>
          </c:extLst>
        </c:dLbl>
      </c:pivotFmt>
      <c:pivotFmt>
        <c:idx val="3"/>
        <c:spPr>
          <a:solidFill>
            <a:schemeClr val="accent1">
              <a:tint val="46000"/>
            </a:schemeClr>
          </a:solidFill>
          <a:ln>
            <a:noFill/>
          </a:ln>
          <a:effectLst/>
        </c:spPr>
        <c:dLbl>
          <c:idx val="0"/>
          <c:layout>
            <c:manualLayout>
              <c:x val="-9.4295536728437365E-2"/>
              <c:y val="-0.14642598222857264"/>
            </c:manualLayout>
          </c:layout>
          <c:spPr>
            <a:solidFill>
              <a:srgbClr val="FFFFFF">
                <a:lumMod val="95000"/>
                <a:alpha val="57000"/>
              </a:srgbClr>
            </a:solidFill>
            <a:ln>
              <a:noFill/>
            </a:ln>
            <a:effectLst/>
          </c:spPr>
          <c:txPr>
            <a:bodyPr rot="0" spcFirstLastPara="1" vertOverflow="clip" horzOverflow="clip" vert="horz" wrap="square" lIns="45720" tIns="45720" rIns="45720" bIns="45720" anchor="ctr" anchorCtr="1">
              <a:spAutoFit/>
            </a:bodyPr>
            <a:lstStyle/>
            <a:p>
              <a:pPr>
                <a:defRPr lang="en-US" sz="900" b="0" i="0" u="none" strike="noStrike" kern="1200" baseline="0">
                  <a:solidFill>
                    <a:schemeClr val="tx1">
                      <a:lumMod val="65000"/>
                      <a:lumOff val="35000"/>
                    </a:schemeClr>
                  </a:solidFill>
                  <a:latin typeface="+mn-lt"/>
                  <a:ea typeface="+mn-ea"/>
                  <a:cs typeface="+mn-cs"/>
                </a:defRPr>
              </a:pPr>
              <a:endParaRPr lang="en-US"/>
            </a:p>
          </c:txPr>
          <c:showLegendKey val="0"/>
          <c:showVal val="1"/>
          <c:showCatName val="1"/>
          <c:showSerName val="0"/>
          <c:showPercent val="0"/>
          <c:showBubbleSize val="0"/>
          <c:separator>
</c:separator>
          <c:extLst>
            <c:ext xmlns:c15="http://schemas.microsoft.com/office/drawing/2012/chart" uri="{CE6537A1-D6FC-4f65-9D91-7224C49458BB}">
              <c15:spPr xmlns:c15="http://schemas.microsoft.com/office/drawing/2012/chart">
                <a:prstGeom prst="rect">
                  <a:avLst/>
                </a:prstGeom>
                <a:noFill/>
                <a:ln>
                  <a:noFill/>
                </a:ln>
              </c15:spPr>
              <c15:layout/>
            </c:ext>
          </c:extLst>
        </c:dLbl>
      </c:pivotFmt>
      <c:pivotFmt>
        <c:idx val="4"/>
        <c:spPr>
          <a:solidFill>
            <a:schemeClr val="accent1">
              <a:tint val="62000"/>
            </a:schemeClr>
          </a:solidFill>
          <a:ln>
            <a:noFill/>
          </a:ln>
          <a:effectLst/>
        </c:spPr>
        <c:dLbl>
          <c:idx val="0"/>
          <c:layout>
            <c:manualLayout>
              <c:x val="-0.12893471348582253"/>
              <c:y val="-0.13231263454389094"/>
            </c:manualLayout>
          </c:layout>
          <c:spPr>
            <a:solidFill>
              <a:srgbClr val="FFFFFF">
                <a:lumMod val="95000"/>
                <a:alpha val="57000"/>
              </a:srgbClr>
            </a:solidFill>
            <a:ln>
              <a:noFill/>
            </a:ln>
            <a:effectLst/>
          </c:spPr>
          <c:txPr>
            <a:bodyPr rot="0" spcFirstLastPara="1" vertOverflow="clip" horzOverflow="clip" vert="horz" wrap="square" lIns="45720" tIns="45720" rIns="45720" bIns="45720" anchor="ctr" anchorCtr="1">
              <a:spAutoFit/>
            </a:bodyPr>
            <a:lstStyle/>
            <a:p>
              <a:pPr>
                <a:defRPr lang="en-US" sz="900" b="0" i="0" u="none" strike="noStrike" kern="1200" baseline="0">
                  <a:solidFill>
                    <a:schemeClr val="tx1">
                      <a:lumMod val="65000"/>
                      <a:lumOff val="35000"/>
                    </a:schemeClr>
                  </a:solidFill>
                  <a:latin typeface="+mn-lt"/>
                  <a:ea typeface="+mn-ea"/>
                  <a:cs typeface="+mn-cs"/>
                </a:defRPr>
              </a:pPr>
              <a:endParaRPr lang="en-US"/>
            </a:p>
          </c:txPr>
          <c:showLegendKey val="0"/>
          <c:showVal val="1"/>
          <c:showCatName val="1"/>
          <c:showSerName val="0"/>
          <c:showPercent val="0"/>
          <c:showBubbleSize val="0"/>
          <c:separator>
</c:separator>
          <c:extLst>
            <c:ext xmlns:c15="http://schemas.microsoft.com/office/drawing/2012/chart" uri="{CE6537A1-D6FC-4f65-9D91-7224C49458BB}">
              <c15:spPr xmlns:c15="http://schemas.microsoft.com/office/drawing/2012/chart">
                <a:prstGeom prst="rect">
                  <a:avLst/>
                </a:prstGeom>
                <a:noFill/>
                <a:ln>
                  <a:noFill/>
                </a:ln>
              </c15:spPr>
              <c15:layout/>
            </c:ext>
          </c:extLst>
        </c:dLbl>
      </c:pivotFmt>
      <c:pivotFmt>
        <c:idx val="5"/>
        <c:spPr>
          <a:solidFill>
            <a:schemeClr val="accent1">
              <a:shade val="92000"/>
            </a:schemeClr>
          </a:solidFill>
          <a:ln>
            <a:noFill/>
          </a:ln>
          <a:effectLst/>
        </c:spPr>
        <c:dLbl>
          <c:idx val="0"/>
          <c:layout>
            <c:manualLayout>
              <c:x val="0.2720085229911825"/>
              <c:y val="9.9935381064485421E-2"/>
            </c:manualLayout>
          </c:layout>
          <c:spPr>
            <a:solidFill>
              <a:srgbClr val="FFFFFF">
                <a:lumMod val="95000"/>
                <a:alpha val="57000"/>
              </a:srgbClr>
            </a:solidFill>
            <a:ln>
              <a:noFill/>
            </a:ln>
            <a:effectLst/>
          </c:spPr>
          <c:txPr>
            <a:bodyPr rot="0" spcFirstLastPara="1" vertOverflow="clip" horzOverflow="clip" vert="horz" wrap="square" lIns="45720" tIns="45720" rIns="45720" bIns="45720" anchor="ctr" anchorCtr="1">
              <a:noAutofit/>
            </a:bodyPr>
            <a:lstStyle/>
            <a:p>
              <a:pPr>
                <a:defRPr lang="en-US" sz="900" b="0" i="0" u="none" strike="noStrike" kern="1200" baseline="0">
                  <a:solidFill>
                    <a:schemeClr val="tx1">
                      <a:lumMod val="65000"/>
                      <a:lumOff val="35000"/>
                    </a:schemeClr>
                  </a:solidFill>
                  <a:latin typeface="+mn-lt"/>
                  <a:ea typeface="+mn-ea"/>
                  <a:cs typeface="+mn-cs"/>
                </a:defRPr>
              </a:pPr>
              <a:endParaRPr lang="en-US"/>
            </a:p>
          </c:txPr>
          <c:showLegendKey val="0"/>
          <c:showVal val="1"/>
          <c:showCatName val="1"/>
          <c:showSerName val="0"/>
          <c:showPercent val="0"/>
          <c:showBubbleSize val="0"/>
          <c:separator>
</c:separator>
          <c:extLst>
            <c:ext xmlns:c15="http://schemas.microsoft.com/office/drawing/2012/chart" uri="{CE6537A1-D6FC-4f65-9D91-7224C49458BB}">
              <c15:spPr xmlns:c15="http://schemas.microsoft.com/office/drawing/2012/chart">
                <a:prstGeom prst="wedgeRectCallout">
                  <a:avLst>
                    <a:gd name="adj1" fmla="val -227712"/>
                    <a:gd name="adj2" fmla="val -145726"/>
                  </a:avLst>
                </a:prstGeom>
                <a:noFill/>
                <a:ln>
                  <a:noFill/>
                </a:ln>
              </c15:spPr>
              <c15:layout>
                <c:manualLayout>
                  <c:w val="0.12262177655639912"/>
                  <c:h val="5.3142032647118108E-2"/>
                </c:manualLayout>
              </c15:layout>
            </c:ext>
          </c:extLst>
        </c:dLbl>
      </c:pivotFmt>
      <c:pivotFmt>
        <c:idx val="6"/>
        <c:spPr>
          <a:solidFill>
            <a:schemeClr val="accent1">
              <a:tint val="77000"/>
            </a:schemeClr>
          </a:solidFill>
          <a:ln>
            <a:noFill/>
          </a:ln>
          <a:effectLst/>
        </c:spPr>
        <c:dLbl>
          <c:idx val="0"/>
          <c:layout>
            <c:manualLayout>
              <c:x val="-0.20398626312682369"/>
              <c:y val="-0.10937844455628321"/>
            </c:manualLayout>
          </c:layout>
          <c:spPr>
            <a:solidFill>
              <a:srgbClr val="FFFFFF">
                <a:lumMod val="95000"/>
                <a:alpha val="57000"/>
              </a:srgbClr>
            </a:solidFill>
            <a:ln>
              <a:noFill/>
            </a:ln>
            <a:effectLst/>
          </c:spPr>
          <c:txPr>
            <a:bodyPr rot="0" spcFirstLastPara="1" vertOverflow="clip" horzOverflow="clip" vert="horz" wrap="square" lIns="45720" tIns="45720" rIns="45720" bIns="45720" anchor="ctr" anchorCtr="1">
              <a:spAutoFit/>
            </a:bodyPr>
            <a:lstStyle/>
            <a:p>
              <a:pPr>
                <a:defRPr lang="en-US" sz="900" b="0" i="0" u="none" strike="noStrike" kern="1200" baseline="0">
                  <a:solidFill>
                    <a:schemeClr val="tx1">
                      <a:lumMod val="65000"/>
                      <a:lumOff val="35000"/>
                    </a:schemeClr>
                  </a:solidFill>
                  <a:latin typeface="+mn-lt"/>
                  <a:ea typeface="+mn-ea"/>
                  <a:cs typeface="+mn-cs"/>
                </a:defRPr>
              </a:pPr>
              <a:endParaRPr lang="en-US"/>
            </a:p>
          </c:txPr>
          <c:showLegendKey val="0"/>
          <c:showVal val="1"/>
          <c:showCatName val="1"/>
          <c:showSerName val="0"/>
          <c:showPercent val="0"/>
          <c:showBubbleSize val="0"/>
          <c:separator>
</c:separator>
          <c:extLst>
            <c:ext xmlns:c15="http://schemas.microsoft.com/office/drawing/2012/chart" uri="{CE6537A1-D6FC-4f65-9D91-7224C49458BB}">
              <c15:spPr xmlns:c15="http://schemas.microsoft.com/office/drawing/2012/chart">
                <a:prstGeom prst="rect">
                  <a:avLst/>
                </a:prstGeom>
                <a:noFill/>
                <a:ln>
                  <a:noFill/>
                </a:ln>
              </c15:spPr>
              <c15:layout/>
            </c:ext>
          </c:extLst>
        </c:dLbl>
      </c:pivotFmt>
      <c:pivotFmt>
        <c:idx val="7"/>
        <c:spPr>
          <a:solidFill>
            <a:schemeClr val="accent1">
              <a:tint val="93000"/>
            </a:schemeClr>
          </a:solidFill>
          <a:ln>
            <a:noFill/>
          </a:ln>
          <a:effectLst/>
        </c:spPr>
        <c:dLbl>
          <c:idx val="0"/>
          <c:layout>
            <c:manualLayout>
              <c:x val="-0.13823425660023303"/>
              <c:y val="-7.0566738423408534E-2"/>
            </c:manualLayout>
          </c:layout>
          <c:spPr>
            <a:solidFill>
              <a:srgbClr val="FFFFFF">
                <a:lumMod val="95000"/>
                <a:alpha val="57000"/>
              </a:srgbClr>
            </a:solidFill>
            <a:ln>
              <a:noFill/>
            </a:ln>
            <a:effectLst/>
          </c:spPr>
          <c:txPr>
            <a:bodyPr rot="0" spcFirstLastPara="1" vertOverflow="clip" horzOverflow="clip" vert="horz" wrap="square" lIns="45720" tIns="45720" rIns="45720" bIns="45720" anchor="ctr" anchorCtr="1">
              <a:spAutoFit/>
            </a:bodyPr>
            <a:lstStyle/>
            <a:p>
              <a:pPr>
                <a:defRPr lang="en-US" sz="900" b="0" i="0" u="none" strike="noStrike" kern="1200" baseline="0">
                  <a:solidFill>
                    <a:schemeClr val="tx1">
                      <a:lumMod val="65000"/>
                      <a:lumOff val="35000"/>
                    </a:schemeClr>
                  </a:solidFill>
                  <a:latin typeface="+mn-lt"/>
                  <a:ea typeface="+mn-ea"/>
                  <a:cs typeface="+mn-cs"/>
                </a:defRPr>
              </a:pPr>
              <a:endParaRPr lang="en-US"/>
            </a:p>
          </c:txPr>
          <c:showLegendKey val="0"/>
          <c:showVal val="1"/>
          <c:showCatName val="1"/>
          <c:showSerName val="0"/>
          <c:showPercent val="0"/>
          <c:showBubbleSize val="0"/>
          <c:separator>
</c:separator>
          <c:extLst>
            <c:ext xmlns:c15="http://schemas.microsoft.com/office/drawing/2012/chart" uri="{CE6537A1-D6FC-4f65-9D91-7224C49458BB}">
              <c15:spPr xmlns:c15="http://schemas.microsoft.com/office/drawing/2012/chart">
                <a:prstGeom prst="rect">
                  <a:avLst/>
                </a:prstGeom>
                <a:noFill/>
                <a:ln>
                  <a:noFill/>
                </a:ln>
              </c15:spPr>
              <c15:layout/>
            </c:ext>
          </c:extLst>
        </c:dLbl>
      </c:pivotFmt>
      <c:pivotFmt>
        <c:idx val="8"/>
        <c:spPr>
          <a:solidFill>
            <a:schemeClr val="accent1">
              <a:shade val="45000"/>
            </a:schemeClr>
          </a:solidFill>
          <a:ln>
            <a:noFill/>
          </a:ln>
          <a:effectLst/>
        </c:spPr>
        <c:dLbl>
          <c:idx val="0"/>
          <c:layout>
            <c:manualLayout>
              <c:x val="-2.8865980631154291E-2"/>
              <c:y val="-0.15524682453149877"/>
            </c:manualLayout>
          </c:layout>
          <c:spPr>
            <a:solidFill>
              <a:srgbClr val="FFFFFF">
                <a:lumMod val="95000"/>
                <a:alpha val="57000"/>
              </a:srgbClr>
            </a:solidFill>
            <a:ln>
              <a:noFill/>
            </a:ln>
            <a:effectLst/>
          </c:spPr>
          <c:txPr>
            <a:bodyPr rot="0" spcFirstLastPara="1" vertOverflow="clip" horzOverflow="clip" vert="horz" wrap="square" lIns="45720" tIns="45720" rIns="45720" bIns="45720" anchor="ctr" anchorCtr="1">
              <a:spAutoFit/>
            </a:bodyPr>
            <a:lstStyle/>
            <a:p>
              <a:pPr>
                <a:defRPr lang="en-US" sz="900" b="0" i="0" u="none" strike="noStrike" kern="1200" baseline="0">
                  <a:solidFill>
                    <a:schemeClr val="tx1">
                      <a:lumMod val="65000"/>
                      <a:lumOff val="35000"/>
                    </a:schemeClr>
                  </a:solidFill>
                  <a:latin typeface="+mn-lt"/>
                  <a:ea typeface="+mn-ea"/>
                  <a:cs typeface="+mn-cs"/>
                </a:defRPr>
              </a:pPr>
              <a:endParaRPr lang="en-US"/>
            </a:p>
          </c:txPr>
          <c:showLegendKey val="0"/>
          <c:showVal val="1"/>
          <c:showCatName val="1"/>
          <c:showSerName val="0"/>
          <c:showPercent val="0"/>
          <c:showBubbleSize val="0"/>
          <c:separator>
</c:separator>
          <c:extLst>
            <c:ext xmlns:c15="http://schemas.microsoft.com/office/drawing/2012/chart" uri="{CE6537A1-D6FC-4f65-9D91-7224C49458BB}">
              <c15:spPr xmlns:c15="http://schemas.microsoft.com/office/drawing/2012/chart">
                <a:prstGeom prst="rect">
                  <a:avLst/>
                </a:prstGeom>
                <a:noFill/>
                <a:ln>
                  <a:noFill/>
                </a:ln>
              </c15:spPr>
              <c15:layout/>
            </c:ext>
          </c:extLst>
        </c:dLbl>
      </c:pivotFmt>
      <c:pivotFmt>
        <c:idx val="9"/>
        <c:spPr>
          <a:solidFill>
            <a:schemeClr val="accent1">
              <a:shade val="76000"/>
            </a:schemeClr>
          </a:solidFill>
          <a:ln>
            <a:noFill/>
          </a:ln>
          <a:effectLst/>
        </c:spPr>
        <c:dLbl>
          <c:idx val="0"/>
          <c:layout>
            <c:manualLayout>
              <c:x val="0.1982130670005928"/>
              <c:y val="-8.4680086108090177E-2"/>
            </c:manualLayout>
          </c:layout>
          <c:spPr>
            <a:solidFill>
              <a:srgbClr val="FFFFFF">
                <a:lumMod val="95000"/>
                <a:alpha val="57000"/>
              </a:srgbClr>
            </a:solidFill>
            <a:ln>
              <a:noFill/>
            </a:ln>
            <a:effectLst/>
          </c:spPr>
          <c:txPr>
            <a:bodyPr rot="0" spcFirstLastPara="1" vertOverflow="clip" horzOverflow="clip" vert="horz" wrap="square" lIns="45720" tIns="45720" rIns="45720" bIns="45720" anchor="ctr" anchorCtr="1">
              <a:spAutoFit/>
            </a:bodyPr>
            <a:lstStyle/>
            <a:p>
              <a:pPr>
                <a:defRPr lang="en-US" sz="900" b="0" i="0" u="none" strike="noStrike" kern="1200" baseline="0">
                  <a:solidFill>
                    <a:schemeClr val="tx1">
                      <a:lumMod val="65000"/>
                      <a:lumOff val="35000"/>
                    </a:schemeClr>
                  </a:solidFill>
                  <a:latin typeface="+mn-lt"/>
                  <a:ea typeface="+mn-ea"/>
                  <a:cs typeface="+mn-cs"/>
                </a:defRPr>
              </a:pPr>
              <a:endParaRPr lang="en-US"/>
            </a:p>
          </c:txPr>
          <c:showLegendKey val="0"/>
          <c:showVal val="1"/>
          <c:showCatName val="1"/>
          <c:showSerName val="0"/>
          <c:showPercent val="0"/>
          <c:showBubbleSize val="0"/>
          <c:separator>
</c:separator>
          <c:extLst>
            <c:ext xmlns:c15="http://schemas.microsoft.com/office/drawing/2012/chart" uri="{CE6537A1-D6FC-4f65-9D91-7224C49458BB}">
              <c15:spPr xmlns:c15="http://schemas.microsoft.com/office/drawing/2012/chart">
                <a:prstGeom prst="rect">
                  <a:avLst/>
                </a:prstGeom>
                <a:noFill/>
                <a:ln>
                  <a:noFill/>
                </a:ln>
              </c15:spPr>
              <c15:layout/>
            </c:ext>
          </c:extLst>
        </c:dLbl>
      </c:pivotFmt>
    </c:pivotFmts>
    <c:plotArea>
      <c:layout/>
      <c:doughnutChart>
        <c:varyColors val="1"/>
        <c:ser>
          <c:idx val="0"/>
          <c:order val="0"/>
          <c:tx>
            <c:strRef>
              <c:f>'Category PivotTable'!$D$7</c:f>
              <c:strCache>
                <c:ptCount val="1"/>
                <c:pt idx="0">
                  <c:v>Total</c:v>
                </c:pt>
              </c:strCache>
            </c:strRef>
          </c:tx>
          <c:dPt>
            <c:idx val="0"/>
            <c:bubble3D val="0"/>
            <c:spPr>
              <a:solidFill>
                <a:schemeClr val="accent1">
                  <a:shade val="45000"/>
                </a:schemeClr>
              </a:solidFill>
              <a:ln>
                <a:noFill/>
              </a:ln>
              <a:effectLst/>
            </c:spPr>
          </c:dPt>
          <c:dPt>
            <c:idx val="1"/>
            <c:bubble3D val="0"/>
            <c:spPr>
              <a:solidFill>
                <a:schemeClr val="accent1">
                  <a:shade val="61000"/>
                </a:schemeClr>
              </a:solidFill>
              <a:ln>
                <a:noFill/>
              </a:ln>
              <a:effectLst/>
            </c:spPr>
          </c:dPt>
          <c:dPt>
            <c:idx val="2"/>
            <c:bubble3D val="0"/>
            <c:spPr>
              <a:solidFill>
                <a:schemeClr val="accent1">
                  <a:shade val="76000"/>
                </a:schemeClr>
              </a:solidFill>
              <a:ln>
                <a:noFill/>
              </a:ln>
              <a:effectLst/>
            </c:spPr>
          </c:dPt>
          <c:dPt>
            <c:idx val="3"/>
            <c:bubble3D val="0"/>
            <c:spPr>
              <a:solidFill>
                <a:schemeClr val="accent1">
                  <a:shade val="92000"/>
                </a:schemeClr>
              </a:solidFill>
              <a:ln>
                <a:noFill/>
              </a:ln>
              <a:effectLst/>
            </c:spPr>
          </c:dPt>
          <c:dPt>
            <c:idx val="4"/>
            <c:bubble3D val="0"/>
            <c:spPr>
              <a:solidFill>
                <a:schemeClr val="accent1">
                  <a:tint val="93000"/>
                </a:schemeClr>
              </a:solidFill>
              <a:ln>
                <a:noFill/>
              </a:ln>
              <a:effectLst/>
            </c:spPr>
          </c:dPt>
          <c:dPt>
            <c:idx val="5"/>
            <c:bubble3D val="0"/>
            <c:spPr>
              <a:solidFill>
                <a:schemeClr val="accent1">
                  <a:tint val="77000"/>
                </a:schemeClr>
              </a:solidFill>
              <a:ln>
                <a:noFill/>
              </a:ln>
              <a:effectLst/>
            </c:spPr>
          </c:dPt>
          <c:dPt>
            <c:idx val="6"/>
            <c:bubble3D val="0"/>
            <c:spPr>
              <a:solidFill>
                <a:schemeClr val="accent1">
                  <a:tint val="62000"/>
                </a:schemeClr>
              </a:solidFill>
              <a:ln>
                <a:noFill/>
              </a:ln>
              <a:effectLst/>
            </c:spPr>
          </c:dPt>
          <c:dPt>
            <c:idx val="7"/>
            <c:bubble3D val="0"/>
            <c:spPr>
              <a:solidFill>
                <a:schemeClr val="accent1">
                  <a:tint val="46000"/>
                </a:schemeClr>
              </a:solidFill>
              <a:ln>
                <a:noFill/>
              </a:ln>
              <a:effectLst/>
            </c:spPr>
          </c:dPt>
          <c:dLbls>
            <c:dLbl>
              <c:idx val="0"/>
              <c:layout>
                <c:manualLayout>
                  <c:x val="-2.8865980631154291E-2"/>
                  <c:y val="-0.15524682453149877"/>
                </c:manualLayout>
              </c:layout>
              <c:showLegendKey val="0"/>
              <c:showVal val="1"/>
              <c:showCatName val="1"/>
              <c:showSerName val="0"/>
              <c:showPercent val="0"/>
              <c:showBubbleSize val="0"/>
              <c:separator>
</c:separator>
              <c:extLst>
                <c:ext xmlns:c15="http://schemas.microsoft.com/office/drawing/2012/chart" uri="{CE6537A1-D6FC-4f65-9D91-7224C49458BB}">
                  <c15:layout/>
                </c:ext>
              </c:extLst>
            </c:dLbl>
            <c:dLbl>
              <c:idx val="1"/>
              <c:layout>
                <c:manualLayout>
                  <c:x val="0.10199313156341192"/>
                  <c:y val="-0.15701099299208393"/>
                </c:manualLayout>
              </c:layout>
              <c:showLegendKey val="0"/>
              <c:showVal val="1"/>
              <c:showCatName val="1"/>
              <c:showSerName val="0"/>
              <c:showPercent val="0"/>
              <c:showBubbleSize val="0"/>
              <c:separator>
</c:separator>
              <c:extLst>
                <c:ext xmlns:c15="http://schemas.microsoft.com/office/drawing/2012/chart" uri="{CE6537A1-D6FC-4f65-9D91-7224C49458BB}">
                  <c15:layout/>
                </c:ext>
              </c:extLst>
            </c:dLbl>
            <c:dLbl>
              <c:idx val="2"/>
              <c:layout>
                <c:manualLayout>
                  <c:x val="0.1982130670005928"/>
                  <c:y val="-8.4680086108090177E-2"/>
                </c:manualLayout>
              </c:layout>
              <c:showLegendKey val="0"/>
              <c:showVal val="1"/>
              <c:showCatName val="1"/>
              <c:showSerName val="0"/>
              <c:showPercent val="0"/>
              <c:showBubbleSize val="0"/>
              <c:separator>
</c:separator>
              <c:extLst>
                <c:ext xmlns:c15="http://schemas.microsoft.com/office/drawing/2012/chart" uri="{CE6537A1-D6FC-4f65-9D91-7224C49458BB}">
                  <c15:layout/>
                </c:ext>
              </c:extLst>
            </c:dLbl>
            <c:dLbl>
              <c:idx val="3"/>
              <c:layout>
                <c:manualLayout>
                  <c:x val="0.2720085229911825"/>
                  <c:y val="9.9935381064485421E-2"/>
                </c:manualLayout>
              </c:layout>
              <c:spPr>
                <a:solidFill>
                  <a:srgbClr val="FFFFFF">
                    <a:lumMod val="95000"/>
                    <a:alpha val="57000"/>
                  </a:srgbClr>
                </a:solidFill>
                <a:ln>
                  <a:noFill/>
                </a:ln>
                <a:effectLst/>
              </c:spPr>
              <c:txPr>
                <a:bodyPr rot="0" spcFirstLastPara="1" vertOverflow="clip" horzOverflow="clip" vert="horz" wrap="square" lIns="45720" tIns="45720" rIns="45720" bIns="45720" anchor="ctr" anchorCtr="1">
                  <a:noAutofit/>
                </a:bodyPr>
                <a:lstStyle/>
                <a:p>
                  <a:pPr>
                    <a:defRPr lang="en-US" sz="900" b="0" i="0" u="none" strike="noStrike" kern="1200" baseline="0">
                      <a:solidFill>
                        <a:schemeClr val="tx1">
                          <a:lumMod val="65000"/>
                          <a:lumOff val="35000"/>
                        </a:schemeClr>
                      </a:solidFill>
                      <a:latin typeface="+mn-lt"/>
                      <a:ea typeface="+mn-ea"/>
                      <a:cs typeface="+mn-cs"/>
                    </a:defRPr>
                  </a:pPr>
                  <a:endParaRPr lang="en-US"/>
                </a:p>
              </c:txPr>
              <c:showLegendKey val="0"/>
              <c:showVal val="1"/>
              <c:showCatName val="1"/>
              <c:showSerName val="0"/>
              <c:showPercent val="0"/>
              <c:showBubbleSize val="0"/>
              <c:separator>
</c:separator>
              <c:extLst>
                <c:ext xmlns:c15="http://schemas.microsoft.com/office/drawing/2012/chart" uri="{CE6537A1-D6FC-4f65-9D91-7224C49458BB}">
                  <c15:spPr xmlns:c15="http://schemas.microsoft.com/office/drawing/2012/chart">
                    <a:prstGeom prst="wedgeRectCallout">
                      <a:avLst>
                        <a:gd name="adj1" fmla="val -227712"/>
                        <a:gd name="adj2" fmla="val -145726"/>
                      </a:avLst>
                    </a:prstGeom>
                    <a:noFill/>
                    <a:ln>
                      <a:noFill/>
                    </a:ln>
                  </c15:spPr>
                  <c15:layout>
                    <c:manualLayout>
                      <c:w val="0.12262177655639912"/>
                      <c:h val="5.3142032647118108E-2"/>
                    </c:manualLayout>
                  </c15:layout>
                </c:ext>
              </c:extLst>
            </c:dLbl>
            <c:dLbl>
              <c:idx val="4"/>
              <c:layout>
                <c:manualLayout>
                  <c:x val="-0.13823425660023303"/>
                  <c:y val="-7.0566738423408534E-2"/>
                </c:manualLayout>
              </c:layout>
              <c:showLegendKey val="0"/>
              <c:showVal val="1"/>
              <c:showCatName val="1"/>
              <c:showSerName val="0"/>
              <c:showPercent val="0"/>
              <c:showBubbleSize val="0"/>
              <c:separator>
</c:separator>
              <c:extLst>
                <c:ext xmlns:c15="http://schemas.microsoft.com/office/drawing/2012/chart" uri="{CE6537A1-D6FC-4f65-9D91-7224C49458BB}">
                  <c15:layout/>
                </c:ext>
              </c:extLst>
            </c:dLbl>
            <c:dLbl>
              <c:idx val="5"/>
              <c:layout>
                <c:manualLayout>
                  <c:x val="-0.20398626312682369"/>
                  <c:y val="-0.10937844455628321"/>
                </c:manualLayout>
              </c:layout>
              <c:showLegendKey val="0"/>
              <c:showVal val="1"/>
              <c:showCatName val="1"/>
              <c:showSerName val="0"/>
              <c:showPercent val="0"/>
              <c:showBubbleSize val="0"/>
              <c:separator>
</c:separator>
              <c:extLst>
                <c:ext xmlns:c15="http://schemas.microsoft.com/office/drawing/2012/chart" uri="{CE6537A1-D6FC-4f65-9D91-7224C49458BB}">
                  <c15:layout/>
                </c:ext>
              </c:extLst>
            </c:dLbl>
            <c:dLbl>
              <c:idx val="6"/>
              <c:layout>
                <c:manualLayout>
                  <c:x val="-0.12893471348582253"/>
                  <c:y val="-0.13231263454389094"/>
                </c:manualLayout>
              </c:layout>
              <c:showLegendKey val="0"/>
              <c:showVal val="1"/>
              <c:showCatName val="1"/>
              <c:showSerName val="0"/>
              <c:showPercent val="0"/>
              <c:showBubbleSize val="0"/>
              <c:separator>
</c:separator>
              <c:extLst>
                <c:ext xmlns:c15="http://schemas.microsoft.com/office/drawing/2012/chart" uri="{CE6537A1-D6FC-4f65-9D91-7224C49458BB}">
                  <c15:layout/>
                </c:ext>
              </c:extLst>
            </c:dLbl>
            <c:dLbl>
              <c:idx val="7"/>
              <c:layout>
                <c:manualLayout>
                  <c:x val="-9.4295536728437365E-2"/>
                  <c:y val="-0.14642598222857264"/>
                </c:manualLayout>
              </c:layout>
              <c:showLegendKey val="0"/>
              <c:showVal val="1"/>
              <c:showCatName val="1"/>
              <c:showSerName val="0"/>
              <c:showPercent val="0"/>
              <c:showBubbleSize val="0"/>
              <c:separator>
</c:separator>
              <c:extLst>
                <c:ext xmlns:c15="http://schemas.microsoft.com/office/drawing/2012/chart" uri="{CE6537A1-D6FC-4f65-9D91-7224C49458BB}">
                  <c15:layout/>
                </c:ext>
              </c:extLst>
            </c:dLbl>
            <c:spPr>
              <a:solidFill>
                <a:srgbClr val="FFFFFF">
                  <a:lumMod val="95000"/>
                  <a:alpha val="57000"/>
                </a:srgbClr>
              </a:solidFill>
              <a:ln>
                <a:noFill/>
              </a:ln>
              <a:effectLst/>
            </c:spPr>
            <c:txPr>
              <a:bodyPr rot="0" spcFirstLastPara="1" vertOverflow="clip" horzOverflow="clip" vert="horz" wrap="square" lIns="45720" tIns="45720" rIns="45720" bIns="45720" anchor="ctr" anchorCtr="1">
                <a:spAutoFit/>
              </a:bodyPr>
              <a:lstStyle/>
              <a:p>
                <a:pPr>
                  <a:defRPr lang="en-US" sz="900" b="0" i="0" u="none" strike="noStrike" kern="1200" baseline="0">
                    <a:solidFill>
                      <a:schemeClr val="tx1">
                        <a:lumMod val="65000"/>
                        <a:lumOff val="35000"/>
                      </a:schemeClr>
                    </a:solidFill>
                    <a:latin typeface="+mn-lt"/>
                    <a:ea typeface="+mn-ea"/>
                    <a:cs typeface="+mn-cs"/>
                  </a:defRPr>
                </a:pPr>
                <a:endParaRPr lang="en-US"/>
              </a:p>
            </c:txPr>
            <c:showLegendKey val="0"/>
            <c:showVal val="1"/>
            <c:showCatName val="1"/>
            <c:showSerName val="0"/>
            <c:showPercent val="0"/>
            <c:showBubbleSize val="0"/>
            <c:separator>
</c:separator>
            <c:showLeaderLines val="1"/>
            <c:leaderLines>
              <c:spPr>
                <a:ln w="9525" cap="flat" cmpd="sng" algn="ctr">
                  <a:noFill/>
                  <a:round/>
                </a:ln>
                <a:effectLst/>
              </c:spPr>
            </c:leaderLines>
            <c:extLst>
              <c:ext xmlns:c15="http://schemas.microsoft.com/office/drawing/2012/chart" uri="{CE6537A1-D6FC-4f65-9D91-7224C49458BB}">
                <c15:spPr xmlns:c15="http://schemas.microsoft.com/office/drawing/2012/chart">
                  <a:prstGeom prst="rect">
                    <a:avLst/>
                  </a:prstGeom>
                  <a:noFill/>
                  <a:ln>
                    <a:noFill/>
                  </a:ln>
                </c15:spPr>
              </c:ext>
            </c:extLst>
          </c:dLbls>
          <c:cat>
            <c:strRef>
              <c:f>'Category PivotTable'!$C$8:$C$16</c:f>
              <c:strCache>
                <c:ptCount val="8"/>
                <c:pt idx="0">
                  <c:v>Children</c:v>
                </c:pt>
                <c:pt idx="1">
                  <c:v>Entertainment</c:v>
                </c:pt>
                <c:pt idx="2">
                  <c:v>Food</c:v>
                </c:pt>
                <c:pt idx="3">
                  <c:v>Household</c:v>
                </c:pt>
                <c:pt idx="4">
                  <c:v>Investment Accounts</c:v>
                </c:pt>
                <c:pt idx="5">
                  <c:v>Personal</c:v>
                </c:pt>
                <c:pt idx="6">
                  <c:v>Pets</c:v>
                </c:pt>
                <c:pt idx="7">
                  <c:v>Transportation</c:v>
                </c:pt>
              </c:strCache>
            </c:strRef>
          </c:cat>
          <c:val>
            <c:numRef>
              <c:f>'Category PivotTable'!$D$8:$D$16</c:f>
              <c:numCache>
                <c:formatCode>"$"#,##0</c:formatCode>
                <c:ptCount val="8"/>
                <c:pt idx="0">
                  <c:v>150</c:v>
                </c:pt>
                <c:pt idx="1">
                  <c:v>112</c:v>
                </c:pt>
                <c:pt idx="2">
                  <c:v>425</c:v>
                </c:pt>
                <c:pt idx="3">
                  <c:v>7880</c:v>
                </c:pt>
                <c:pt idx="4">
                  <c:v>500</c:v>
                </c:pt>
                <c:pt idx="5">
                  <c:v>100</c:v>
                </c:pt>
                <c:pt idx="6">
                  <c:v>150</c:v>
                </c:pt>
                <c:pt idx="7">
                  <c:v>925</c:v>
                </c:pt>
              </c:numCache>
            </c:numRef>
          </c:val>
        </c:ser>
        <c:dLbls>
          <c:showLegendKey val="0"/>
          <c:showVal val="0"/>
          <c:showCatName val="0"/>
          <c:showSerName val="0"/>
          <c:showPercent val="0"/>
          <c:showBubbleSize val="0"/>
          <c:showLeaderLines val="1"/>
        </c:dLbls>
        <c:firstSliceAng val="0"/>
        <c:holeSize val="67"/>
      </c:doughnutChart>
      <c:spPr>
        <a:noFill/>
        <a:ln>
          <a:noFill/>
        </a:ln>
        <a:effectLst/>
      </c:spPr>
    </c:plotArea>
    <c:plotVisOnly val="1"/>
    <c:dispBlanksAs val="zero"/>
    <c:showDLblsOverMax val="0"/>
  </c:chart>
  <c:spPr>
    <a:solidFill>
      <a:schemeClr val="bg1"/>
    </a:solidFill>
    <a:ln w="9525" cap="flat" cmpd="sng" algn="ctr">
      <a:noFill/>
      <a:round/>
    </a:ln>
    <a:effectLst/>
  </c:spPr>
  <c:txPr>
    <a:bodyPr/>
    <a:lstStyle/>
    <a:p>
      <a:pPr algn="ctr">
        <a:defRPr lang="en-US" sz="900" b="0" i="0" u="none" strike="noStrike" kern="1200" baseline="0">
          <a:solidFill>
            <a:schemeClr val="tx1">
              <a:lumMod val="65000"/>
              <a:lumOff val="35000"/>
            </a:schemeClr>
          </a:solidFill>
          <a:latin typeface="+mn-lt"/>
          <a:ea typeface="+mn-ea"/>
          <a:cs typeface="+mn-cs"/>
        </a:defRPr>
      </a:pPr>
      <a:endParaRPr lang="en-US"/>
    </a:p>
  </c:txPr>
  <c:printSettings>
    <c:headerFooter/>
    <c:pageMargins b="0.75000000000000011" l="0.70000000000000007" r="0.70000000000000007" t="0.75000000000000011" header="0.30000000000000004" footer="0.30000000000000004"/>
    <c:pageSetup/>
  </c:printSettings>
  <c:extLst>
    <c:ext xmlns:c14="http://schemas.microsoft.com/office/drawing/2007/8/2/chart" uri="{781A3756-C4B2-4CAC-9D66-4F8BD8637D16}">
      <c14:pivotOptions>
        <c14:dropZoneFilter val="1"/>
        <c14:dropZoneData val="1"/>
        <c14:dropZoneSeries val="1"/>
      </c14:pivotOptions>
    </c:ext>
  </c:extLst>
</c:chartSpace>
</file>

<file path=xl/charts/colors1.xml><?xml version="1.0" encoding="utf-8"?>
<cs:colorStyle xmlns:cs="http://schemas.microsoft.com/office/drawing/2012/chartStyle" xmlns:a="http://schemas.openxmlformats.org/drawingml/2006/main" meth="withinLinear" id="14">
  <a:schemeClr val="accent1"/>
</cs:colorStyle>
</file>

<file path=xl/charts/style1.xml><?xml version="1.0" encoding="utf-8"?>
<cs:chartStyle xmlns:cs="http://schemas.microsoft.com/office/drawing/2012/chartStyle" xmlns:a="http://schemas.openxmlformats.org/drawingml/2006/main" id="216">
  <cs:axisTitle>
    <cs:lnRef idx="0"/>
    <cs:fillRef idx="0"/>
    <cs:effectRef idx="0"/>
    <cs:fontRef idx="minor">
      <a:schemeClr val="tx1">
        <a:lumMod val="65000"/>
        <a:lumOff val="35000"/>
      </a:schemeClr>
    </cs:fontRef>
    <cs:defRPr sz="1000" kern="1200"/>
  </cs:axisTitle>
  <cs:categoryAxis>
    <cs:lnRef idx="0"/>
    <cs:fillRef idx="0"/>
    <cs:effectRef idx="0"/>
    <cs:fontRef idx="minor">
      <a:schemeClr val="tx1">
        <a:lumMod val="65000"/>
        <a:lumOff val="35000"/>
      </a:schemeClr>
    </cs:fontRef>
    <cs:spPr>
      <a:ln w="9525" cap="flat" cmpd="sng" algn="ctr">
        <a:solidFill>
          <a:schemeClr val="tx1">
            <a:lumMod val="15000"/>
            <a:lumOff val="85000"/>
          </a:schemeClr>
        </a:solidFill>
        <a:round/>
      </a:ln>
    </cs:spPr>
    <cs:defRPr sz="900" kern="1200"/>
  </cs:categoryAxis>
  <cs:chartArea mods="allowNoFillOverride allowNoLineOverride">
    <cs:lnRef idx="0"/>
    <cs:fillRef idx="0"/>
    <cs:effectRef idx="0"/>
    <cs:fontRef idx="minor">
      <a:schemeClr val="tx1"/>
    </cs:fontRef>
    <cs:spPr>
      <a:solidFill>
        <a:schemeClr val="bg1"/>
      </a:solidFill>
      <a:ln w="9525" cap="flat" cmpd="sng" algn="ctr">
        <a:solidFill>
          <a:schemeClr val="tx1">
            <a:lumMod val="15000"/>
            <a:lumOff val="85000"/>
          </a:schemeClr>
        </a:solidFill>
        <a:round/>
      </a:ln>
    </cs:spPr>
    <cs:defRPr sz="1000" kern="1200"/>
  </cs:chartArea>
  <cs:dataLabel>
    <cs:lnRef idx="0"/>
    <cs:fillRef idx="0"/>
    <cs:effectRef idx="0"/>
    <cs:fontRef idx="minor">
      <a:schemeClr val="tx1">
        <a:lumMod val="75000"/>
        <a:lumOff val="25000"/>
      </a:schemeClr>
    </cs:fontRef>
    <cs:defRPr sz="900" kern="1200"/>
  </cs:dataLabel>
  <cs:dataLabelCallout>
    <cs:lnRef idx="0"/>
    <cs:fillRef idx="0"/>
    <cs:effectRef idx="0"/>
    <cs:fontRef idx="minor">
      <a:schemeClr val="dk1">
        <a:lumMod val="65000"/>
        <a:lumOff val="35000"/>
      </a:schemeClr>
    </cs:fontRef>
    <cs:spPr>
      <a:solidFill>
        <a:schemeClr val="lt1"/>
      </a:solidFill>
      <a:ln>
        <a:solidFill>
          <a:schemeClr val="dk1">
            <a:lumMod val="25000"/>
            <a:lumOff val="75000"/>
          </a:schemeClr>
        </a:solidFill>
      </a:ln>
    </cs:spPr>
    <cs:defRPr sz="900" kern="1200"/>
    <cs:bodyPr rot="0" spcFirstLastPara="1" vertOverflow="clip" horzOverflow="clip" vert="horz" wrap="square" lIns="36576" tIns="18288" rIns="36576" bIns="18288" anchor="ctr" anchorCtr="1">
      <a:spAutoFit/>
    </cs:bodyPr>
  </cs:dataLabelCallout>
  <cs:dataPoint>
    <cs:lnRef idx="0"/>
    <cs:fillRef idx="1">
      <cs:styleClr val="auto"/>
    </cs:fillRef>
    <cs:effectRef idx="0"/>
    <cs:fontRef idx="minor">
      <a:schemeClr val="tx1"/>
    </cs:fontRef>
  </cs:dataPoint>
  <cs:dataPoint3D>
    <cs:lnRef idx="0"/>
    <cs:fillRef idx="1">
      <cs:styleClr val="auto"/>
    </cs:fillRef>
    <cs:effectRef idx="0"/>
    <cs:fontRef idx="minor">
      <a:schemeClr val="tx1"/>
    </cs:fontRef>
  </cs:dataPoint3D>
  <cs:dataPointLine>
    <cs:lnRef idx="0">
      <cs:styleClr val="auto"/>
    </cs:lnRef>
    <cs:fillRef idx="1"/>
    <cs:effectRef idx="0"/>
    <cs:fontRef idx="minor">
      <a:schemeClr val="tx1"/>
    </cs:fontRef>
    <cs:spPr>
      <a:ln w="28575" cap="rnd">
        <a:solidFill>
          <a:schemeClr val="phClr"/>
        </a:solidFill>
        <a:round/>
      </a:ln>
    </cs:spPr>
  </cs:dataPointLine>
  <cs:dataPointMarker>
    <cs:lnRef idx="0">
      <cs:styleClr val="auto"/>
    </cs:lnRef>
    <cs:fillRef idx="1">
      <cs:styleClr val="auto"/>
    </cs:fillRef>
    <cs:effectRef idx="0"/>
    <cs:fontRef idx="minor">
      <a:schemeClr val="tx1"/>
    </cs:fontRef>
    <cs:spPr>
      <a:ln w="9525">
        <a:solidFill>
          <a:schemeClr val="phClr"/>
        </a:solidFill>
      </a:ln>
    </cs:spPr>
  </cs:dataPointMarker>
  <cs:dataPointMarkerLayout symbol="circle" size="5"/>
  <cs:dataPointWireframe>
    <cs:lnRef idx="0">
      <cs:styleClr val="auto"/>
    </cs:lnRef>
    <cs:fillRef idx="1"/>
    <cs:effectRef idx="0"/>
    <cs:fontRef idx="minor">
      <a:schemeClr val="tx1"/>
    </cs:fontRef>
    <cs:spPr>
      <a:ln w="9525" cap="rnd">
        <a:solidFill>
          <a:schemeClr val="phClr"/>
        </a:solidFill>
        <a:round/>
      </a:ln>
    </cs:spPr>
  </cs:dataPointWireframe>
  <cs:dataTable>
    <cs:lnRef idx="0"/>
    <cs:fillRef idx="0"/>
    <cs:effectRef idx="0"/>
    <cs:fontRef idx="minor">
      <a:schemeClr val="tx1">
        <a:lumMod val="65000"/>
        <a:lumOff val="35000"/>
      </a:schemeClr>
    </cs:fontRef>
    <cs:spPr>
      <a:noFill/>
      <a:ln w="9525" cap="flat" cmpd="sng" algn="ctr">
        <a:solidFill>
          <a:schemeClr val="tx1">
            <a:lumMod val="15000"/>
            <a:lumOff val="85000"/>
          </a:schemeClr>
        </a:solidFill>
        <a:round/>
      </a:ln>
    </cs:spPr>
    <cs:defRPr sz="900" kern="1200"/>
  </cs:dataTable>
  <cs:downBar>
    <cs:lnRef idx="0"/>
    <cs:fillRef idx="0"/>
    <cs:effectRef idx="0"/>
    <cs:fontRef idx="minor">
      <a:schemeClr val="tx1"/>
    </cs:fontRef>
    <cs:spPr>
      <a:solidFill>
        <a:schemeClr val="dk1">
          <a:lumMod val="75000"/>
          <a:lumOff val="25000"/>
        </a:schemeClr>
      </a:solidFill>
      <a:ln w="9525" cap="flat" cmpd="sng" algn="ctr">
        <a:solidFill>
          <a:schemeClr val="tx1">
            <a:lumMod val="65000"/>
            <a:lumOff val="35000"/>
          </a:schemeClr>
        </a:solidFill>
        <a:round/>
      </a:ln>
    </cs:spPr>
  </cs:downBar>
  <cs:dropLine>
    <cs:lnRef idx="0"/>
    <cs:fillRef idx="0"/>
    <cs:effectRef idx="0"/>
    <cs:fontRef idx="minor">
      <a:schemeClr val="tx1"/>
    </cs:fontRef>
    <cs:spPr>
      <a:ln w="9525" cap="flat" cmpd="sng" algn="ctr">
        <a:solidFill>
          <a:schemeClr val="tx1">
            <a:lumMod val="35000"/>
            <a:lumOff val="65000"/>
          </a:schemeClr>
        </a:solidFill>
        <a:round/>
      </a:ln>
    </cs:spPr>
  </cs:dropLine>
  <cs:errorBar>
    <cs:lnRef idx="0"/>
    <cs:fillRef idx="0"/>
    <cs:effectRef idx="0"/>
    <cs:fontRef idx="minor">
      <a:schemeClr val="tx1"/>
    </cs:fontRef>
    <cs:spPr>
      <a:ln w="9525" cap="flat" cmpd="sng" algn="ctr">
        <a:solidFill>
          <a:schemeClr val="tx1">
            <a:lumMod val="65000"/>
            <a:lumOff val="35000"/>
          </a:schemeClr>
        </a:solidFill>
        <a:round/>
      </a:ln>
    </cs:spPr>
  </cs:errorBar>
  <cs:floor>
    <cs:lnRef idx="0"/>
    <cs:fillRef idx="0"/>
    <cs:effectRef idx="0"/>
    <cs:fontRef idx="minor">
      <a:schemeClr val="tx1"/>
    </cs:fontRef>
    <cs:spPr>
      <a:noFill/>
      <a:ln>
        <a:noFill/>
      </a:ln>
    </cs:spPr>
  </cs:floor>
  <cs:gridlineMajor>
    <cs:lnRef idx="0"/>
    <cs:fillRef idx="0"/>
    <cs:effectRef idx="0"/>
    <cs:fontRef idx="minor">
      <a:schemeClr val="tx1"/>
    </cs:fontRef>
    <cs:spPr>
      <a:ln w="9525" cap="flat" cmpd="sng" algn="ctr">
        <a:solidFill>
          <a:schemeClr val="tx1">
            <a:lumMod val="15000"/>
            <a:lumOff val="85000"/>
          </a:schemeClr>
        </a:solidFill>
        <a:round/>
      </a:ln>
    </cs:spPr>
  </cs:gridlineMajor>
  <cs:gridlineMinor>
    <cs:lnRef idx="0"/>
    <cs:fillRef idx="0"/>
    <cs:effectRef idx="0"/>
    <cs:fontRef idx="minor">
      <a:schemeClr val="tx1"/>
    </cs:fontRef>
    <cs:spPr>
      <a:ln w="9525" cap="flat" cmpd="sng" algn="ctr">
        <a:solidFill>
          <a:schemeClr val="tx1">
            <a:lumMod val="5000"/>
            <a:lumOff val="95000"/>
          </a:schemeClr>
        </a:solidFill>
        <a:round/>
      </a:ln>
    </cs:spPr>
  </cs:gridlineMinor>
  <cs:hiLoLine>
    <cs:lnRef idx="0"/>
    <cs:fillRef idx="0"/>
    <cs:effectRef idx="0"/>
    <cs:fontRef idx="minor">
      <a:schemeClr val="tx1"/>
    </cs:fontRef>
    <cs:spPr>
      <a:ln w="9525" cap="flat" cmpd="sng" algn="ctr">
        <a:solidFill>
          <a:schemeClr val="tx1">
            <a:lumMod val="50000"/>
            <a:lumOff val="50000"/>
          </a:schemeClr>
        </a:solidFill>
        <a:round/>
      </a:ln>
    </cs:spPr>
  </cs:hiLoLine>
  <cs:leaderLine>
    <cs:lnRef idx="0"/>
    <cs:fillRef idx="0"/>
    <cs:effectRef idx="0"/>
    <cs:fontRef idx="minor">
      <a:schemeClr val="tx1"/>
    </cs:fontRef>
    <cs:spPr>
      <a:ln w="9525" cap="flat" cmpd="sng" algn="ctr">
        <a:solidFill>
          <a:schemeClr val="tx1">
            <a:lumMod val="35000"/>
            <a:lumOff val="65000"/>
          </a:schemeClr>
        </a:solidFill>
        <a:round/>
      </a:ln>
    </cs:spPr>
  </cs:leaderLine>
  <cs:legend>
    <cs:lnRef idx="0"/>
    <cs:fillRef idx="0"/>
    <cs:effectRef idx="0"/>
    <cs:fontRef idx="minor">
      <a:schemeClr val="tx1">
        <a:lumMod val="65000"/>
        <a:lumOff val="35000"/>
      </a:schemeClr>
    </cs:fontRef>
    <cs:defRPr sz="900" kern="1200"/>
  </cs:legend>
  <cs:plotArea mods="allowNoFillOverride allowNoLineOverride">
    <cs:lnRef idx="0"/>
    <cs:fillRef idx="0"/>
    <cs:effectRef idx="0"/>
    <cs:fontRef idx="minor">
      <a:schemeClr val="tx1"/>
    </cs:fontRef>
  </cs:plotArea>
  <cs:plotArea3D mods="allowNoFillOverride allowNoLineOverride">
    <cs:lnRef idx="0"/>
    <cs:fillRef idx="0"/>
    <cs:effectRef idx="0"/>
    <cs:fontRef idx="minor">
      <a:schemeClr val="tx1"/>
    </cs:fontRef>
  </cs:plotArea3D>
  <cs:seriesAxis>
    <cs:lnRef idx="0"/>
    <cs:fillRef idx="0"/>
    <cs:effectRef idx="0"/>
    <cs:fontRef idx="minor">
      <a:schemeClr val="tx1">
        <a:lumMod val="65000"/>
        <a:lumOff val="35000"/>
      </a:schemeClr>
    </cs:fontRef>
    <cs:defRPr sz="900" kern="1200"/>
  </cs:seriesAxis>
  <cs:seriesLine>
    <cs:lnRef idx="0"/>
    <cs:fillRef idx="0"/>
    <cs:effectRef idx="0"/>
    <cs:fontRef idx="minor">
      <a:schemeClr val="tx1"/>
    </cs:fontRef>
    <cs:spPr>
      <a:ln w="9525" cap="flat" cmpd="sng" algn="ctr">
        <a:solidFill>
          <a:schemeClr val="tx1">
            <a:lumMod val="35000"/>
            <a:lumOff val="65000"/>
          </a:schemeClr>
        </a:solidFill>
        <a:round/>
      </a:ln>
    </cs:spPr>
  </cs:seriesLine>
  <cs:title>
    <cs:lnRef idx="0"/>
    <cs:fillRef idx="0"/>
    <cs:effectRef idx="0"/>
    <cs:fontRef idx="minor">
      <a:schemeClr val="tx1">
        <a:lumMod val="65000"/>
        <a:lumOff val="35000"/>
      </a:schemeClr>
    </cs:fontRef>
    <cs:defRPr sz="1400" b="0" kern="1200" spc="0" baseline="0"/>
  </cs:title>
  <cs:trendline>
    <cs:lnRef idx="0">
      <cs:styleClr val="auto"/>
    </cs:lnRef>
    <cs:fillRef idx="0"/>
    <cs:effectRef idx="0"/>
    <cs:fontRef idx="minor">
      <a:schemeClr val="tx1"/>
    </cs:fontRef>
    <cs:spPr>
      <a:ln w="19050" cap="rnd">
        <a:solidFill>
          <a:schemeClr val="phClr"/>
        </a:solidFill>
        <a:prstDash val="sysDot"/>
      </a:ln>
    </cs:spPr>
  </cs:trendline>
  <cs:trendlineLabel>
    <cs:lnRef idx="0"/>
    <cs:fillRef idx="0"/>
    <cs:effectRef idx="0"/>
    <cs:fontRef idx="minor">
      <a:schemeClr val="tx1">
        <a:lumMod val="65000"/>
        <a:lumOff val="35000"/>
      </a:schemeClr>
    </cs:fontRef>
    <cs:defRPr sz="900" kern="1200"/>
  </cs:trendlineLabel>
  <cs:upBar>
    <cs:lnRef idx="0"/>
    <cs:fillRef idx="0"/>
    <cs:effectRef idx="0"/>
    <cs:fontRef idx="minor">
      <a:schemeClr val="tx1"/>
    </cs:fontRef>
    <cs:spPr>
      <a:solidFill>
        <a:schemeClr val="lt1"/>
      </a:solidFill>
      <a:ln w="9525" cap="flat" cmpd="sng" algn="ctr">
        <a:solidFill>
          <a:schemeClr val="tx1">
            <a:lumMod val="65000"/>
            <a:lumOff val="35000"/>
          </a:schemeClr>
        </a:solidFill>
        <a:round/>
      </a:ln>
    </cs:spPr>
  </cs:upBar>
  <cs:valueAxis>
    <cs:lnRef idx="0"/>
    <cs:fillRef idx="0"/>
    <cs:effectRef idx="0"/>
    <cs:fontRef idx="minor">
      <a:schemeClr val="tx1">
        <a:lumMod val="65000"/>
        <a:lumOff val="35000"/>
      </a:schemeClr>
    </cs:fontRef>
    <cs:defRPr sz="900" kern="1200"/>
  </cs:valueAxis>
  <cs:wall>
    <cs:lnRef idx="0"/>
    <cs:fillRef idx="0"/>
    <cs:effectRef idx="0"/>
    <cs:fontRef idx="minor">
      <a:schemeClr val="tx1"/>
    </cs:fontRef>
    <cs:spPr>
      <a:noFill/>
      <a:ln>
        <a:noFill/>
      </a:ln>
    </cs:spPr>
  </cs:wall>
</cs:chartStyle>
</file>

<file path=xl/ctrlProps/ctrlProp1.xml><?xml version="1.0" encoding="utf-8"?>
<formControlPr xmlns="http://schemas.microsoft.com/office/spreadsheetml/2009/9/main" objectType="Spin" dx="16" fmlaLink="$E$6" max="12" min="1" page="10" val="8"/>
</file>

<file path=xl/ctrlProps/ctrlProp2.xml><?xml version="1.0" encoding="utf-8"?>
<formControlPr xmlns="http://schemas.microsoft.com/office/spreadsheetml/2009/9/main" objectType="Spin" dx="16" fmlaLink="$K$6" max="3000" min="1904" page="10" val="2015"/>
</file>

<file path=xl/drawings/_rels/drawing1.xml.rels><?xml version="1.0" encoding="UTF-8" standalone="yes"?>
<Relationships xmlns="http://schemas.openxmlformats.org/package/2006/relationships"><Relationship Id="rId2" Type="http://schemas.openxmlformats.org/officeDocument/2006/relationships/chart" Target="../charts/chart2.xml"/><Relationship Id="rId1" Type="http://schemas.openxmlformats.org/officeDocument/2006/relationships/chart" Target="../charts/chart1.xml"/></Relationships>
</file>

<file path=xl/drawings/_rels/drawing2.xml.rels><?xml version="1.0" encoding="UTF-8" standalone="yes"?>
<Relationships xmlns="http://schemas.openxmlformats.org/package/2006/relationships"><Relationship Id="rId1" Type="http://schemas.openxmlformats.org/officeDocument/2006/relationships/chart" Target="../charts/chart3.xml"/></Relationships>
</file>

<file path=xl/drawings/drawing1.xml><?xml version="1.0" encoding="utf-8"?>
<xdr:wsDr xmlns:xdr="http://schemas.openxmlformats.org/drawingml/2006/spreadsheetDrawing" xmlns:a="http://schemas.openxmlformats.org/drawingml/2006/main">
  <xdr:twoCellAnchor>
    <xdr:from>
      <xdr:col>2</xdr:col>
      <xdr:colOff>1574986</xdr:colOff>
      <xdr:row>8</xdr:row>
      <xdr:rowOff>368114</xdr:rowOff>
    </xdr:from>
    <xdr:to>
      <xdr:col>8</xdr:col>
      <xdr:colOff>98610</xdr:colOff>
      <xdr:row>11</xdr:row>
      <xdr:rowOff>177613</xdr:rowOff>
    </xdr:to>
    <xdr:graphicFrame macro="">
      <xdr:nvGraphicFramePr>
        <xdr:cNvPr id="2" name="Chart 1" descr="Bar chart comparing monthly Income totals to Expenditure totals. "/>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
        </a:graphicData>
      </a:graphic>
    </xdr:graphicFrame>
    <xdr:clientData/>
  </xdr:twoCellAnchor>
  <xdr:twoCellAnchor>
    <xdr:from>
      <xdr:col>10</xdr:col>
      <xdr:colOff>683560</xdr:colOff>
      <xdr:row>8</xdr:row>
      <xdr:rowOff>371513</xdr:rowOff>
    </xdr:from>
    <xdr:to>
      <xdr:col>15</xdr:col>
      <xdr:colOff>661147</xdr:colOff>
      <xdr:row>11</xdr:row>
      <xdr:rowOff>177613</xdr:rowOff>
    </xdr:to>
    <xdr:graphicFrame macro="">
      <xdr:nvGraphicFramePr>
        <xdr:cNvPr id="3" name="Chart 2" descr="Bar chart comparing annual Income totals to Expenditure totals. "/>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2"/>
        </a:graphicData>
      </a:graphic>
    </xdr:graphicFrame>
    <xdr:clientData/>
  </xdr:twoCellAnchor>
  <xdr:twoCellAnchor>
    <xdr:from>
      <xdr:col>2</xdr:col>
      <xdr:colOff>0</xdr:colOff>
      <xdr:row>4</xdr:row>
      <xdr:rowOff>142873</xdr:rowOff>
    </xdr:from>
    <xdr:to>
      <xdr:col>4</xdr:col>
      <xdr:colOff>285748</xdr:colOff>
      <xdr:row>6</xdr:row>
      <xdr:rowOff>57151</xdr:rowOff>
    </xdr:to>
    <xdr:grpSp>
      <xdr:nvGrpSpPr>
        <xdr:cNvPr id="6" name="Group 5" descr="&quot;&quot;"/>
        <xdr:cNvGrpSpPr/>
      </xdr:nvGrpSpPr>
      <xdr:grpSpPr>
        <a:xfrm>
          <a:off x="296883" y="971672"/>
          <a:ext cx="2871105" cy="384343"/>
          <a:chOff x="400048" y="828674"/>
          <a:chExt cx="3105150" cy="476254"/>
        </a:xfrm>
      </xdr:grpSpPr>
      <xdr:sp macro="" textlink="">
        <xdr:nvSpPr>
          <xdr:cNvPr id="7" name="Round Same Side Corner Rectangle 6"/>
          <xdr:cNvSpPr/>
        </xdr:nvSpPr>
        <xdr:spPr>
          <a:xfrm rot="16200000">
            <a:off x="1714496" y="-485774"/>
            <a:ext cx="476254" cy="3105150"/>
          </a:xfrm>
          <a:prstGeom prst="round2SameRect">
            <a:avLst>
              <a:gd name="adj1" fmla="val 50000"/>
              <a:gd name="adj2" fmla="val 0"/>
            </a:avLst>
          </a:prstGeom>
          <a:noFill/>
          <a:ln w="6350">
            <a:solidFill>
              <a:schemeClr val="bg1">
                <a:lumMod val="65000"/>
              </a:schemeClr>
            </a:solidFill>
          </a:ln>
          <a:effectLst/>
        </xdr:spPr>
        <xdr:style>
          <a:lnRef idx="1">
            <a:schemeClr val="accent1"/>
          </a:lnRef>
          <a:fillRef idx="2">
            <a:schemeClr val="accent1"/>
          </a:fillRef>
          <a:effectRef idx="1">
            <a:schemeClr val="accent1"/>
          </a:effectRef>
          <a:fontRef idx="minor">
            <a:schemeClr val="dk1"/>
          </a:fontRef>
        </xdr:style>
        <xdr:txBody>
          <a:bodyPr vertOverflow="clip" horzOverflow="clip" vert="vert" rtlCol="0" anchor="b" anchorCtr="0"/>
          <a:lstStyle/>
          <a:p>
            <a:pPr algn="r"/>
            <a:endParaRPr lang="en-US" sz="1100"/>
          </a:p>
        </xdr:txBody>
      </xdr:sp>
      <xdr:sp macro="" textlink="">
        <xdr:nvSpPr>
          <xdr:cNvPr id="8" name="Round Same Side Corner Rectangle 7" descr="&quot;&quot;"/>
          <xdr:cNvSpPr/>
        </xdr:nvSpPr>
        <xdr:spPr>
          <a:xfrm rot="16200000">
            <a:off x="686085" y="666463"/>
            <a:ext cx="375171" cy="813885"/>
          </a:xfrm>
          <a:prstGeom prst="round2SameRect">
            <a:avLst>
              <a:gd name="adj1" fmla="val 50000"/>
              <a:gd name="adj2" fmla="val 50000"/>
            </a:avLst>
          </a:prstGeom>
          <a:solidFill>
            <a:schemeClr val="accent2"/>
          </a:solidFill>
          <a:ln w="6350">
            <a:noFill/>
          </a:ln>
          <a:effectLst/>
        </xdr:spPr>
        <xdr:style>
          <a:lnRef idx="1">
            <a:schemeClr val="accent1"/>
          </a:lnRef>
          <a:fillRef idx="2">
            <a:schemeClr val="accent1"/>
          </a:fillRef>
          <a:effectRef idx="1">
            <a:schemeClr val="accent1"/>
          </a:effectRef>
          <a:fontRef idx="minor">
            <a:schemeClr val="dk1"/>
          </a:fontRef>
        </xdr:style>
        <xdr:txBody>
          <a:bodyPr vertOverflow="clip" horzOverflow="clip" vert="vert" rtlCol="0" anchor="ctr" anchorCtr="0"/>
          <a:lstStyle/>
          <a:p>
            <a:pPr algn="ctr"/>
            <a:r>
              <a:rPr lang="en-US" sz="900" b="1">
                <a:solidFill>
                  <a:schemeClr val="bg1"/>
                </a:solidFill>
              </a:rPr>
              <a:t>MONTH</a:t>
            </a:r>
          </a:p>
        </xdr:txBody>
      </xdr:sp>
    </xdr:grpSp>
    <xdr:clientData/>
  </xdr:twoCellAnchor>
  <xdr:twoCellAnchor>
    <xdr:from>
      <xdr:col>9</xdr:col>
      <xdr:colOff>9525</xdr:colOff>
      <xdr:row>4</xdr:row>
      <xdr:rowOff>142875</xdr:rowOff>
    </xdr:from>
    <xdr:to>
      <xdr:col>11</xdr:col>
      <xdr:colOff>504825</xdr:colOff>
      <xdr:row>6</xdr:row>
      <xdr:rowOff>57153</xdr:rowOff>
    </xdr:to>
    <xdr:grpSp>
      <xdr:nvGrpSpPr>
        <xdr:cNvPr id="11" name="Group 10" descr="&quot;&quot;"/>
        <xdr:cNvGrpSpPr/>
      </xdr:nvGrpSpPr>
      <xdr:grpSpPr>
        <a:xfrm>
          <a:off x="7345012" y="971674"/>
          <a:ext cx="2276599" cy="384343"/>
          <a:chOff x="400048" y="828674"/>
          <a:chExt cx="3105150" cy="476254"/>
        </a:xfrm>
      </xdr:grpSpPr>
      <xdr:sp macro="" textlink="">
        <xdr:nvSpPr>
          <xdr:cNvPr id="12" name="Round Same Side Corner Rectangle 11"/>
          <xdr:cNvSpPr/>
        </xdr:nvSpPr>
        <xdr:spPr>
          <a:xfrm rot="16200000">
            <a:off x="1714496" y="-485774"/>
            <a:ext cx="476254" cy="3105150"/>
          </a:xfrm>
          <a:prstGeom prst="round2SameRect">
            <a:avLst>
              <a:gd name="adj1" fmla="val 50000"/>
              <a:gd name="adj2" fmla="val 0"/>
            </a:avLst>
          </a:prstGeom>
          <a:noFill/>
          <a:ln w="6350">
            <a:solidFill>
              <a:schemeClr val="bg1">
                <a:lumMod val="65000"/>
              </a:schemeClr>
            </a:solidFill>
          </a:ln>
          <a:effectLst/>
        </xdr:spPr>
        <xdr:style>
          <a:lnRef idx="1">
            <a:schemeClr val="accent1"/>
          </a:lnRef>
          <a:fillRef idx="2">
            <a:schemeClr val="accent1"/>
          </a:fillRef>
          <a:effectRef idx="1">
            <a:schemeClr val="accent1"/>
          </a:effectRef>
          <a:fontRef idx="minor">
            <a:schemeClr val="dk1"/>
          </a:fontRef>
        </xdr:style>
        <xdr:txBody>
          <a:bodyPr vertOverflow="clip" horzOverflow="clip" vert="vert" rtlCol="0" anchor="b" anchorCtr="0"/>
          <a:lstStyle/>
          <a:p>
            <a:pPr algn="r"/>
            <a:endParaRPr lang="en-US" sz="1100"/>
          </a:p>
        </xdr:txBody>
      </xdr:sp>
      <xdr:sp macro="" textlink="">
        <xdr:nvSpPr>
          <xdr:cNvPr id="13" name="Round Same Side Corner Rectangle 12" descr="&quot;&quot;"/>
          <xdr:cNvSpPr/>
        </xdr:nvSpPr>
        <xdr:spPr>
          <a:xfrm rot="16200000">
            <a:off x="707104" y="641474"/>
            <a:ext cx="379142" cy="859888"/>
          </a:xfrm>
          <a:prstGeom prst="round2SameRect">
            <a:avLst>
              <a:gd name="adj1" fmla="val 50000"/>
              <a:gd name="adj2" fmla="val 49999"/>
            </a:avLst>
          </a:prstGeom>
          <a:solidFill>
            <a:schemeClr val="accent2"/>
          </a:solidFill>
          <a:ln w="6350">
            <a:noFill/>
          </a:ln>
          <a:effectLst/>
        </xdr:spPr>
        <xdr:style>
          <a:lnRef idx="1">
            <a:schemeClr val="accent1"/>
          </a:lnRef>
          <a:fillRef idx="2">
            <a:schemeClr val="accent1"/>
          </a:fillRef>
          <a:effectRef idx="1">
            <a:schemeClr val="accent1"/>
          </a:effectRef>
          <a:fontRef idx="minor">
            <a:schemeClr val="dk1"/>
          </a:fontRef>
        </xdr:style>
        <xdr:txBody>
          <a:bodyPr vertOverflow="clip" horzOverflow="clip" vert="vert" rtlCol="0" anchor="ctr" anchorCtr="0"/>
          <a:lstStyle/>
          <a:p>
            <a:pPr algn="ctr"/>
            <a:r>
              <a:rPr lang="en-US" sz="900" b="1">
                <a:solidFill>
                  <a:schemeClr val="bg1"/>
                </a:solidFill>
              </a:rPr>
              <a:t>YEAR</a:t>
            </a:r>
          </a:p>
        </xdr:txBody>
      </xdr:sp>
    </xdr:grpSp>
    <xdr:clientData/>
  </xdr:twoCellAnchor>
  <mc:AlternateContent xmlns:mc="http://schemas.openxmlformats.org/markup-compatibility/2006">
    <mc:Choice xmlns:a14="http://schemas.microsoft.com/office/drawing/2010/main" Requires="a14">
      <xdr:twoCellAnchor>
        <xdr:from>
          <xdr:col>4</xdr:col>
          <xdr:colOff>85725</xdr:colOff>
          <xdr:row>5</xdr:row>
          <xdr:rowOff>9525</xdr:rowOff>
        </xdr:from>
        <xdr:to>
          <xdr:col>4</xdr:col>
          <xdr:colOff>219075</xdr:colOff>
          <xdr:row>6</xdr:row>
          <xdr:rowOff>9525</xdr:rowOff>
        </xdr:to>
        <xdr:sp macro="" textlink="">
          <xdr:nvSpPr>
            <xdr:cNvPr id="1031" name="Spinner 7" descr="Spinner control for Month" hidden="1">
              <a:extLst>
                <a:ext uri="{63B3BB69-23CF-44E3-9099-C40C66FF867C}">
                  <a14:compatExt spid="_x0000_s1031"/>
                </a:ext>
              </a:extLst>
            </xdr:cNvPr>
            <xdr:cNvSpPr/>
          </xdr:nvSpPr>
          <xdr:spPr bwMode="auto">
            <a:xfrm>
              <a:off x="0" y="0"/>
              <a:ext cx="0" cy="0"/>
            </a:xfrm>
            <a:prstGeom prst="rect">
              <a:avLst/>
            </a:prstGeom>
            <a:noFill/>
            <a:ln w="9525">
              <a:miter lim="800000"/>
              <a:headEnd/>
              <a:tailEnd/>
            </a:ln>
          </xdr:spPr>
        </xdr:sp>
        <xdr:clientData/>
      </xdr:twoCellAnchor>
    </mc:Choice>
    <mc:Fallback/>
  </mc:AlternateContent>
  <mc:AlternateContent xmlns:mc="http://schemas.openxmlformats.org/markup-compatibility/2006">
    <mc:Choice xmlns:a14="http://schemas.microsoft.com/office/drawing/2010/main" Requires="a14">
      <xdr:twoCellAnchor>
        <xdr:from>
          <xdr:col>11</xdr:col>
          <xdr:colOff>295275</xdr:colOff>
          <xdr:row>5</xdr:row>
          <xdr:rowOff>9525</xdr:rowOff>
        </xdr:from>
        <xdr:to>
          <xdr:col>11</xdr:col>
          <xdr:colOff>428625</xdr:colOff>
          <xdr:row>6</xdr:row>
          <xdr:rowOff>0</xdr:rowOff>
        </xdr:to>
        <xdr:sp macro="" textlink="">
          <xdr:nvSpPr>
            <xdr:cNvPr id="1033" name="Spinner 9" descr="Spinner control for Year" hidden="1">
              <a:extLst>
                <a:ext uri="{63B3BB69-23CF-44E3-9099-C40C66FF867C}">
                  <a14:compatExt spid="_x0000_s1033"/>
                </a:ext>
              </a:extLst>
            </xdr:cNvPr>
            <xdr:cNvSpPr/>
          </xdr:nvSpPr>
          <xdr:spPr bwMode="auto">
            <a:xfrm>
              <a:off x="0" y="0"/>
              <a:ext cx="0" cy="0"/>
            </a:xfrm>
            <a:prstGeom prst="rect">
              <a:avLst/>
            </a:prstGeom>
            <a:noFill/>
            <a:ln w="9525">
              <a:miter lim="800000"/>
              <a:headEnd/>
              <a:tailEnd/>
            </a:ln>
          </xdr:spPr>
        </xdr:sp>
        <xdr:clientData/>
      </xdr:twoCellAnchor>
    </mc:Choice>
    <mc:Fallback/>
  </mc:AlternateContent>
</xdr:wsDr>
</file>

<file path=xl/drawings/drawing2.xml><?xml version="1.0" encoding="utf-8"?>
<xdr:wsDr xmlns:xdr="http://schemas.openxmlformats.org/drawingml/2006/spreadsheetDrawing" xmlns:a="http://schemas.openxmlformats.org/drawingml/2006/main">
  <xdr:twoCellAnchor>
    <xdr:from>
      <xdr:col>5</xdr:col>
      <xdr:colOff>111919</xdr:colOff>
      <xdr:row>4</xdr:row>
      <xdr:rowOff>123826</xdr:rowOff>
    </xdr:from>
    <xdr:to>
      <xdr:col>6</xdr:col>
      <xdr:colOff>97631</xdr:colOff>
      <xdr:row>11</xdr:row>
      <xdr:rowOff>170689</xdr:rowOff>
    </xdr:to>
    <mc:AlternateContent xmlns:mc="http://schemas.openxmlformats.org/markup-compatibility/2006" xmlns:a14="http://schemas.microsoft.com/office/drawing/2010/main">
      <mc:Choice Requires="a14">
        <xdr:graphicFrame macro="">
          <xdr:nvGraphicFramePr>
            <xdr:cNvPr id="5" name="Category" descr="Select a specific Category to filter the expenditures by that selection. " title="Category slicer"/>
            <xdr:cNvGraphicFramePr/>
          </xdr:nvGraphicFramePr>
          <xdr:xfrm>
            <a:off x="0" y="0"/>
            <a:ext cx="0" cy="0"/>
          </xdr:xfrm>
          <a:graphic>
            <a:graphicData uri="http://schemas.microsoft.com/office/drawing/2010/slicer">
              <sle:slicer xmlns:sle="http://schemas.microsoft.com/office/drawing/2010/slicer" name="Category"/>
            </a:graphicData>
          </a:graphic>
        </xdr:graphicFrame>
      </mc:Choice>
      <mc:Fallback xmlns="">
        <xdr:sp macro="" textlink="">
          <xdr:nvSpPr>
            <xdr:cNvPr id="2" name="Rectangle 1"/>
            <xdr:cNvSpPr>
              <a:spLocks noTextEdit="1"/>
            </xdr:cNvSpPr>
          </xdr:nvSpPr>
          <xdr:spPr>
            <a:xfrm>
              <a:off x="3759994" y="942976"/>
              <a:ext cx="3090862" cy="1847088"/>
            </a:xfrm>
            <a:prstGeom prst="rect">
              <a:avLst/>
            </a:prstGeom>
            <a:solidFill>
              <a:prstClr val="white"/>
            </a:solidFill>
            <a:ln w="1">
              <a:solidFill>
                <a:prstClr val="green"/>
              </a:solidFill>
            </a:ln>
          </xdr:spPr>
          <xdr:txBody>
            <a:bodyPr vertOverflow="clip" horzOverflow="clip"/>
            <a:lstStyle/>
            <a:p>
              <a:r>
                <a:rPr lang="en-US" sz="1100"/>
                <a:t>This shape represents a slicer. Slicers are supported in Excel 2010 or later.
If the shape was modified in an earlier version of Excel, or if the workbook was saved in Excel 2003 or earlier, the slicer cannot be used.</a:t>
              </a:r>
            </a:p>
          </xdr:txBody>
        </xdr:sp>
      </mc:Fallback>
    </mc:AlternateContent>
    <xdr:clientData/>
  </xdr:twoCellAnchor>
  <xdr:twoCellAnchor>
    <xdr:from>
      <xdr:col>6</xdr:col>
      <xdr:colOff>381000</xdr:colOff>
      <xdr:row>4</xdr:row>
      <xdr:rowOff>123826</xdr:rowOff>
    </xdr:from>
    <xdr:to>
      <xdr:col>8</xdr:col>
      <xdr:colOff>1905</xdr:colOff>
      <xdr:row>11</xdr:row>
      <xdr:rowOff>171450</xdr:rowOff>
    </xdr:to>
    <mc:AlternateContent xmlns:mc="http://schemas.openxmlformats.org/markup-compatibility/2006" xmlns:a14="http://schemas.microsoft.com/office/drawing/2010/main">
      <mc:Choice Requires="a14">
        <xdr:graphicFrame macro="">
          <xdr:nvGraphicFramePr>
            <xdr:cNvPr id="6" name="Description" descr="Select a specific Description to filter the expenditures by that selection. " title="Description slicer"/>
            <xdr:cNvGraphicFramePr/>
          </xdr:nvGraphicFramePr>
          <xdr:xfrm>
            <a:off x="0" y="0"/>
            <a:ext cx="0" cy="0"/>
          </xdr:xfrm>
          <a:graphic>
            <a:graphicData uri="http://schemas.microsoft.com/office/drawing/2010/slicer">
              <sle:slicer xmlns:sle="http://schemas.microsoft.com/office/drawing/2010/slicer" name="Description"/>
            </a:graphicData>
          </a:graphic>
        </xdr:graphicFrame>
      </mc:Choice>
      <mc:Fallback xmlns="">
        <xdr:sp macro="" textlink="">
          <xdr:nvSpPr>
            <xdr:cNvPr id="3" name="Rectangle 2"/>
            <xdr:cNvSpPr>
              <a:spLocks noTextEdit="1"/>
            </xdr:cNvSpPr>
          </xdr:nvSpPr>
          <xdr:spPr>
            <a:xfrm>
              <a:off x="7134225" y="942976"/>
              <a:ext cx="3088005" cy="1847849"/>
            </a:xfrm>
            <a:prstGeom prst="rect">
              <a:avLst/>
            </a:prstGeom>
            <a:solidFill>
              <a:prstClr val="white"/>
            </a:solidFill>
            <a:ln w="1">
              <a:solidFill>
                <a:prstClr val="green"/>
              </a:solidFill>
            </a:ln>
          </xdr:spPr>
          <xdr:txBody>
            <a:bodyPr vertOverflow="clip" horzOverflow="clip"/>
            <a:lstStyle/>
            <a:p>
              <a:r>
                <a:rPr lang="en-US" sz="1100"/>
                <a:t>This shape represents a slicer. Slicers are supported in Excel 2010 or later.
If the shape was modified in an earlier version of Excel, or if the workbook was saved in Excel 2003 or earlier, the slicer cannot be used.</a:t>
              </a:r>
            </a:p>
          </xdr:txBody>
        </xdr:sp>
      </mc:Fallback>
    </mc:AlternateContent>
    <xdr:clientData/>
  </xdr:twoCellAnchor>
  <xdr:twoCellAnchor editAs="oneCell">
    <xdr:from>
      <xdr:col>1</xdr:col>
      <xdr:colOff>0</xdr:colOff>
      <xdr:row>4</xdr:row>
      <xdr:rowOff>123826</xdr:rowOff>
    </xdr:from>
    <xdr:to>
      <xdr:col>4</xdr:col>
      <xdr:colOff>533400</xdr:colOff>
      <xdr:row>9</xdr:row>
      <xdr:rowOff>219076</xdr:rowOff>
    </xdr:to>
    <mc:AlternateContent xmlns:mc="http://schemas.openxmlformats.org/markup-compatibility/2006" xmlns:tsle="http://schemas.microsoft.com/office/drawing/2012/timeslicer">
      <mc:Choice Requires="tsle">
        <xdr:graphicFrame macro="">
          <xdr:nvGraphicFramePr>
            <xdr:cNvPr id="3" name="DATE" descr="Drag through the timeline to filter the Expenditures to the selected time frame." title="Date Timeline"/>
            <xdr:cNvGraphicFramePr/>
          </xdr:nvGraphicFramePr>
          <xdr:xfrm>
            <a:off x="0" y="0"/>
            <a:ext cx="0" cy="0"/>
          </xdr:xfrm>
          <a:graphic>
            <a:graphicData uri="http://schemas.microsoft.com/office/drawing/2012/timeslicer">
              <tsle:timeslicer name="DATE"/>
            </a:graphicData>
          </a:graphic>
        </xdr:graphicFrame>
      </mc:Choice>
      <mc:Fallback xmlns="">
        <xdr:sp macro="" textlink="">
          <xdr:nvSpPr>
            <xdr:cNvPr id="4" name="Rectangle 3"/>
            <xdr:cNvSpPr>
              <a:spLocks noTextEdit="1"/>
            </xdr:cNvSpPr>
          </xdr:nvSpPr>
          <xdr:spPr>
            <a:xfrm>
              <a:off x="142875" y="942976"/>
              <a:ext cx="3333750" cy="1381125"/>
            </a:xfrm>
            <a:prstGeom prst="rect">
              <a:avLst/>
            </a:prstGeom>
            <a:solidFill>
              <a:prstClr val="white"/>
            </a:solidFill>
            <a:ln w="1">
              <a:solidFill>
                <a:prstClr val="green"/>
              </a:solidFill>
            </a:ln>
          </xdr:spPr>
          <xdr:txBody>
            <a:bodyPr vertOverflow="clip" horzOverflow="clip"/>
            <a:lstStyle/>
            <a:p>
              <a:r>
                <a:rPr lang="en-US" sz="1100"/>
                <a:t>Timeline: Works in Excel 2013 or higher. Do not move or resize.</a:t>
              </a:r>
            </a:p>
          </xdr:txBody>
        </xdr:sp>
      </mc:Fallback>
    </mc:AlternateContent>
    <xdr:clientData/>
  </xdr:twoCellAnchor>
  <xdr:twoCellAnchor>
    <xdr:from>
      <xdr:col>2</xdr:col>
      <xdr:colOff>28575</xdr:colOff>
      <xdr:row>10</xdr:row>
      <xdr:rowOff>123825</xdr:rowOff>
    </xdr:from>
    <xdr:to>
      <xdr:col>4</xdr:col>
      <xdr:colOff>638175</xdr:colOff>
      <xdr:row>11</xdr:row>
      <xdr:rowOff>247650</xdr:rowOff>
    </xdr:to>
    <xdr:sp macro="" textlink="">
      <xdr:nvSpPr>
        <xdr:cNvPr id="2" name="TextBox 3" descr="Right-click the Expenditures PivotTable below and then click Refresh to update the data on this sheet.&#10;"/>
        <xdr:cNvSpPr txBox="1"/>
      </xdr:nvSpPr>
      <xdr:spPr>
        <a:xfrm>
          <a:off x="257175" y="2486025"/>
          <a:ext cx="3267075" cy="381000"/>
        </a:xfrm>
        <a:prstGeom prst="rect">
          <a:avLst/>
        </a:prstGeom>
        <a:solidFill>
          <a:schemeClr val="lt1"/>
        </a:solid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lIns="0" tIns="0" rIns="0" bIns="0" rtlCol="0" anchor="ctr"/>
        <a:lstStyle/>
        <a:p>
          <a:pPr algn="l">
            <a:lnSpc>
              <a:spcPct val="114000"/>
            </a:lnSpc>
          </a:pPr>
          <a:r>
            <a:rPr lang="en-US" sz="800">
              <a:solidFill>
                <a:schemeClr val="tx1">
                  <a:lumMod val="65000"/>
                  <a:lumOff val="35000"/>
                </a:schemeClr>
              </a:solidFill>
            </a:rPr>
            <a:t>Right-click the Expenditures PivotTable below and then click </a:t>
          </a:r>
          <a:r>
            <a:rPr lang="en-US" sz="800" b="1">
              <a:solidFill>
                <a:schemeClr val="tx1">
                  <a:lumMod val="65000"/>
                  <a:lumOff val="35000"/>
                </a:schemeClr>
              </a:solidFill>
            </a:rPr>
            <a:t>Refresh</a:t>
          </a:r>
          <a:r>
            <a:rPr lang="en-US" sz="800" b="1" baseline="0">
              <a:solidFill>
                <a:schemeClr val="tx1">
                  <a:lumMod val="65000"/>
                  <a:lumOff val="35000"/>
                </a:schemeClr>
              </a:solidFill>
            </a:rPr>
            <a:t> </a:t>
          </a:r>
          <a:r>
            <a:rPr lang="en-US" sz="800" baseline="0">
              <a:solidFill>
                <a:schemeClr val="tx1">
                  <a:lumMod val="65000"/>
                  <a:lumOff val="35000"/>
                </a:schemeClr>
              </a:solidFill>
            </a:rPr>
            <a:t>to update the data on this sheet.</a:t>
          </a:r>
          <a:endParaRPr lang="en-US" sz="800">
            <a:solidFill>
              <a:schemeClr val="tx1">
                <a:lumMod val="65000"/>
                <a:lumOff val="35000"/>
              </a:schemeClr>
            </a:solidFill>
          </a:endParaRPr>
        </a:p>
      </xdr:txBody>
    </xdr:sp>
    <xdr:clientData/>
  </xdr:twoCellAnchor>
  <xdr:twoCellAnchor>
    <xdr:from>
      <xdr:col>5</xdr:col>
      <xdr:colOff>0</xdr:colOff>
      <xdr:row>13</xdr:row>
      <xdr:rowOff>109537</xdr:rowOff>
    </xdr:from>
    <xdr:to>
      <xdr:col>8</xdr:col>
      <xdr:colOff>27214</xdr:colOff>
      <xdr:row>41</xdr:row>
      <xdr:rowOff>231321</xdr:rowOff>
    </xdr:to>
    <xdr:graphicFrame macro="">
      <xdr:nvGraphicFramePr>
        <xdr:cNvPr id="7" name="Category Totals" descr="Bar chart comparing each category total."/>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
        </a:graphicData>
      </a:graphic>
    </xdr:graphicFrame>
    <xdr:clientData/>
  </xdr:twoCellAnchor>
</xdr:wsDr>
</file>

<file path=xl/pivotCache/_rels/pivotCacheDefinition1.xml.rels><?xml version="1.0" encoding="UTF-8" standalone="yes"?>
<Relationships xmlns="http://schemas.openxmlformats.org/package/2006/relationships"><Relationship Id="rId1" Type="http://schemas.openxmlformats.org/officeDocument/2006/relationships/pivotCacheRecords" Target="pivotCacheRecords1.xml"/></Relationships>
</file>

<file path=xl/pivotCache/pivotCacheDefinition1.xml><?xml version="1.0" encoding="utf-8"?>
<pivotCacheDefinition xmlns="http://schemas.openxmlformats.org/spreadsheetml/2006/main" xmlns:r="http://schemas.openxmlformats.org/officeDocument/2006/relationships" r:id="rId1" refreshedBy="Microsoft" refreshedDate="41148.646037152779" createdVersion="5" refreshedVersion="5" minRefreshableVersion="3" recordCount="32">
  <cacheSource type="worksheet">
    <worksheetSource name="Expenditures"/>
  </cacheSource>
  <cacheFields count="4">
    <cacheField name="DATE" numFmtId="14">
      <sharedItems containsSemiMixedTypes="0" containsNonDate="0" containsDate="1" containsString="0" minDate="2012-06-10T15:30:17" maxDate="2012-08-20T15:30:17" count="21">
        <d v="2012-08-20T15:30:17"/>
        <d v="2012-08-19T15:30:17"/>
        <d v="2012-08-18T15:30:17"/>
        <d v="2012-08-17T15:30:17"/>
        <d v="2012-08-16T15:30:17"/>
        <d v="2012-08-15T15:30:17"/>
        <d v="2012-08-14T15:30:17"/>
        <d v="2012-08-13T15:30:17"/>
        <d v="2012-08-12T15:30:17"/>
        <d v="2012-08-11T15:30:17"/>
        <d v="2012-08-07T15:30:17"/>
        <d v="2012-08-02T15:30:17"/>
        <d v="2012-07-28T15:30:17"/>
        <d v="2012-07-27T15:30:17"/>
        <d v="2012-07-16T15:30:17"/>
        <d v="2012-07-13T15:30:17"/>
        <d v="2012-07-08T15:30:17"/>
        <d v="2012-06-23T15:30:17"/>
        <d v="2012-06-18T15:30:17"/>
        <d v="2012-06-13T15:30:17"/>
        <d v="2012-06-10T15:30:17"/>
      </sharedItems>
    </cacheField>
    <cacheField name="CATEGORY" numFmtId="0">
      <sharedItems count="8">
        <s v="Household"/>
        <s v="Entertainment"/>
        <s v="Food"/>
        <s v="Children"/>
        <s v="Investment Accounts"/>
        <s v="Personal"/>
        <s v="Pets"/>
        <s v="Transportation"/>
      </sharedItems>
    </cacheField>
    <cacheField name="DESCRIPTION" numFmtId="0">
      <sharedItems count="26">
        <s v="Mortgage"/>
        <s v="Electricity"/>
        <s v="Water/sewer"/>
        <s v="Garbage"/>
        <s v="Cell phone"/>
        <s v="Home phone"/>
        <s v="Internet"/>
        <s v="Television"/>
        <s v="Maintenance/repairs"/>
        <s v="Credit Card 1 "/>
        <s v="Movies"/>
        <s v="Groceries"/>
        <s v="Dining out"/>
        <s v="Lunch money"/>
        <s v="Savings"/>
        <s v="Investment account"/>
        <s v="Health/Fitness club"/>
        <s v="Food"/>
        <s v="Grooming"/>
        <s v="Other"/>
        <s v="Car 1 Payment "/>
        <s v="Car 2 Payment "/>
        <s v="Car Insurance"/>
        <s v="Fuel"/>
        <s v="Supplies"/>
        <s v="Concerts/Theater" u="1"/>
      </sharedItems>
    </cacheField>
    <cacheField name="AMOUNT" numFmtId="7">
      <sharedItems containsSemiMixedTypes="0" containsString="0" containsNumber="1" containsInteger="1" minValue="25" maxValue="5000"/>
    </cacheField>
  </cacheFields>
  <extLst>
    <ext xmlns:x14="http://schemas.microsoft.com/office/spreadsheetml/2009/9/main" uri="{725AE2AE-9491-48be-B2B4-4EB974FC3084}">
      <x14:pivotCacheDefinition pivotCacheId="2"/>
    </ext>
  </extLst>
</pivotCacheDefinition>
</file>

<file path=xl/pivotCache/pivotCacheRecords1.xml><?xml version="1.0" encoding="utf-8"?>
<pivotCacheRecords xmlns="http://schemas.openxmlformats.org/spreadsheetml/2006/main" xmlns:r="http://schemas.openxmlformats.org/officeDocument/2006/relationships" count="32">
  <r>
    <x v="0"/>
    <x v="0"/>
    <x v="0"/>
    <n v="1000"/>
  </r>
  <r>
    <x v="0"/>
    <x v="0"/>
    <x v="1"/>
    <n v="100"/>
  </r>
  <r>
    <x v="0"/>
    <x v="0"/>
    <x v="2"/>
    <n v="50"/>
  </r>
  <r>
    <x v="0"/>
    <x v="0"/>
    <x v="3"/>
    <n v="25"/>
  </r>
  <r>
    <x v="0"/>
    <x v="0"/>
    <x v="4"/>
    <n v="100"/>
  </r>
  <r>
    <x v="0"/>
    <x v="0"/>
    <x v="5"/>
    <n v="30"/>
  </r>
  <r>
    <x v="0"/>
    <x v="0"/>
    <x v="6"/>
    <n v="50"/>
  </r>
  <r>
    <x v="0"/>
    <x v="0"/>
    <x v="7"/>
    <n v="50"/>
  </r>
  <r>
    <x v="0"/>
    <x v="0"/>
    <x v="8"/>
    <n v="25"/>
  </r>
  <r>
    <x v="1"/>
    <x v="0"/>
    <x v="9"/>
    <n v="100"/>
  </r>
  <r>
    <x v="2"/>
    <x v="1"/>
    <x v="10"/>
    <n v="37"/>
  </r>
  <r>
    <x v="3"/>
    <x v="2"/>
    <x v="11"/>
    <n v="350"/>
  </r>
  <r>
    <x v="4"/>
    <x v="2"/>
    <x v="12"/>
    <n v="75"/>
  </r>
  <r>
    <x v="5"/>
    <x v="3"/>
    <x v="13"/>
    <n v="150"/>
  </r>
  <r>
    <x v="6"/>
    <x v="4"/>
    <x v="14"/>
    <n v="250"/>
  </r>
  <r>
    <x v="7"/>
    <x v="4"/>
    <x v="15"/>
    <n v="250"/>
  </r>
  <r>
    <x v="8"/>
    <x v="5"/>
    <x v="16"/>
    <n v="100"/>
  </r>
  <r>
    <x v="9"/>
    <x v="6"/>
    <x v="17"/>
    <n v="50"/>
  </r>
  <r>
    <x v="10"/>
    <x v="6"/>
    <x v="18"/>
    <n v="50"/>
  </r>
  <r>
    <x v="10"/>
    <x v="6"/>
    <x v="19"/>
    <n v="50"/>
  </r>
  <r>
    <x v="11"/>
    <x v="7"/>
    <x v="20"/>
    <n v="300"/>
  </r>
  <r>
    <x v="11"/>
    <x v="7"/>
    <x v="21"/>
    <n v="350"/>
  </r>
  <r>
    <x v="11"/>
    <x v="7"/>
    <x v="22"/>
    <n v="50"/>
  </r>
  <r>
    <x v="12"/>
    <x v="7"/>
    <x v="23"/>
    <n v="50"/>
  </r>
  <r>
    <x v="13"/>
    <x v="7"/>
    <x v="23"/>
    <n v="25"/>
  </r>
  <r>
    <x v="14"/>
    <x v="7"/>
    <x v="8"/>
    <n v="150"/>
  </r>
  <r>
    <x v="15"/>
    <x v="0"/>
    <x v="0"/>
    <n v="5000"/>
  </r>
  <r>
    <x v="16"/>
    <x v="0"/>
    <x v="24"/>
    <n v="200"/>
  </r>
  <r>
    <x v="17"/>
    <x v="0"/>
    <x v="5"/>
    <n v="100"/>
  </r>
  <r>
    <x v="18"/>
    <x v="0"/>
    <x v="3"/>
    <n v="50"/>
  </r>
  <r>
    <x v="19"/>
    <x v="0"/>
    <x v="0"/>
    <n v="1000"/>
  </r>
  <r>
    <x v="20"/>
    <x v="1"/>
    <x v="10"/>
    <n v="75"/>
  </r>
</pivotCacheRecords>
</file>

<file path=xl/pivotTables/_rels/pivotTable1.xml.rels><?xml version="1.0" encoding="UTF-8" standalone="yes"?>
<Relationships xmlns="http://schemas.openxmlformats.org/package/2006/relationships"><Relationship Id="rId1" Type="http://schemas.openxmlformats.org/officeDocument/2006/relationships/pivotCacheDefinition" Target="../pivotCache/pivotCacheDefinition1.xml"/></Relationships>
</file>

<file path=xl/pivotTables/_rels/pivotTable2.xml.rels><?xml version="1.0" encoding="UTF-8" standalone="yes"?>
<Relationships xmlns="http://schemas.openxmlformats.org/package/2006/relationships"><Relationship Id="rId1" Type="http://schemas.openxmlformats.org/officeDocument/2006/relationships/pivotCacheDefinition" Target="../pivotCache/pivotCacheDefinition1.xml"/></Relationships>
</file>

<file path=xl/pivotTables/pivotTable1.xml><?xml version="1.0" encoding="utf-8"?>
<pivotTableDefinition xmlns="http://schemas.openxmlformats.org/spreadsheetml/2006/main" name="ExpendituresSummary" cacheId="1" applyNumberFormats="0" applyBorderFormats="0" applyFontFormats="0" applyPatternFormats="0" applyAlignmentFormats="0" applyWidthHeightFormats="1" dataCaption="Values" grandTotalCaption="TOTAL" updatedVersion="5" minRefreshableVersion="5" showDrill="0" itemPrintTitles="1" createdVersion="4" indent="0" compact="0" compactData="0" multipleFieldFilters="0" chartFormat="8">
  <location ref="C15:D41" firstHeaderRow="1" firstDataRow="1" firstDataCol="1"/>
  <pivotFields count="4">
    <pivotField compact="0" outline="0" showAll="0">
      <items count="22">
        <item x="20"/>
        <item x="19"/>
        <item x="18"/>
        <item x="17"/>
        <item x="16"/>
        <item x="15"/>
        <item x="14"/>
        <item x="13"/>
        <item x="12"/>
        <item x="11"/>
        <item x="10"/>
        <item x="9"/>
        <item x="8"/>
        <item x="7"/>
        <item x="6"/>
        <item x="5"/>
        <item x="4"/>
        <item x="3"/>
        <item x="2"/>
        <item x="1"/>
        <item x="0"/>
        <item t="default"/>
      </items>
    </pivotField>
    <pivotField compact="0" outline="0" multipleItemSelectionAllowed="1" showAll="0">
      <items count="9">
        <item x="3"/>
        <item x="1"/>
        <item x="2"/>
        <item x="0"/>
        <item x="4"/>
        <item x="5"/>
        <item x="6"/>
        <item x="7"/>
        <item t="default"/>
      </items>
    </pivotField>
    <pivotField axis="axisRow" compact="0" outline="0" showAll="0">
      <items count="27">
        <item x="20"/>
        <item x="21"/>
        <item x="22"/>
        <item x="4"/>
        <item x="9"/>
        <item x="12"/>
        <item x="1"/>
        <item x="17"/>
        <item x="23"/>
        <item x="3"/>
        <item x="11"/>
        <item x="18"/>
        <item x="16"/>
        <item x="5"/>
        <item x="6"/>
        <item x="15"/>
        <item x="13"/>
        <item x="8"/>
        <item x="0"/>
        <item x="10"/>
        <item x="19"/>
        <item x="14"/>
        <item x="7"/>
        <item x="2"/>
        <item x="24"/>
        <item m="1" x="25"/>
        <item t="default"/>
      </items>
    </pivotField>
    <pivotField dataField="1" compact="0" outline="0" showAll="0"/>
  </pivotFields>
  <rowFields count="1">
    <field x="2"/>
  </rowFields>
  <rowItems count="26">
    <i>
      <x/>
    </i>
    <i>
      <x v="1"/>
    </i>
    <i>
      <x v="2"/>
    </i>
    <i>
      <x v="3"/>
    </i>
    <i>
      <x v="4"/>
    </i>
    <i>
      <x v="5"/>
    </i>
    <i>
      <x v="6"/>
    </i>
    <i>
      <x v="7"/>
    </i>
    <i>
      <x v="8"/>
    </i>
    <i>
      <x v="9"/>
    </i>
    <i>
      <x v="10"/>
    </i>
    <i>
      <x v="11"/>
    </i>
    <i>
      <x v="12"/>
    </i>
    <i>
      <x v="13"/>
    </i>
    <i>
      <x v="14"/>
    </i>
    <i>
      <x v="15"/>
    </i>
    <i>
      <x v="16"/>
    </i>
    <i>
      <x v="17"/>
    </i>
    <i>
      <x v="18"/>
    </i>
    <i>
      <x v="19"/>
    </i>
    <i>
      <x v="20"/>
    </i>
    <i>
      <x v="21"/>
    </i>
    <i>
      <x v="22"/>
    </i>
    <i>
      <x v="23"/>
    </i>
    <i>
      <x v="24"/>
    </i>
    <i t="grand">
      <x/>
    </i>
  </rowItems>
  <colItems count="1">
    <i/>
  </colItems>
  <dataFields count="1">
    <dataField name="TOTALS " fld="3" baseField="1" baseItem="1" numFmtId="5"/>
  </dataFields>
  <formats count="2">
    <format dxfId="24">
      <pivotArea outline="0" fieldPosition="0">
        <references count="1">
          <reference field="4294967294" count="1">
            <x v="0"/>
          </reference>
        </references>
      </pivotArea>
    </format>
    <format dxfId="23">
      <pivotArea dataOnly="0" labelOnly="1" outline="0" axis="axisValues" fieldPosition="0"/>
    </format>
  </formats>
  <pivotTableStyleInfo name="Semi Budget PivotTable" showRowHeaders="1" showColHeaders="1" showRowStripes="1" showColStripes="0" showLastColumn="1"/>
  <extLst>
    <ext xmlns:x14="http://schemas.microsoft.com/office/spreadsheetml/2009/9/main" uri="{962EF5D1-5CA2-4c93-8EF4-DBF5C05439D2}">
      <x14:pivotTableDefinition xmlns:xm="http://schemas.microsoft.com/office/excel/2006/main" altText="Expenditures PivotTable" altTextSummary="Expenditure totals grouped by description. " hideValuesRow="1"/>
    </ext>
  </extLst>
</pivotTableDefinition>
</file>

<file path=xl/pivotTables/pivotTable2.xml><?xml version="1.0" encoding="utf-8"?>
<pivotTableDefinition xmlns="http://schemas.openxmlformats.org/spreadsheetml/2006/main" name="CategoryTotals" cacheId="1" applyNumberFormats="0" applyBorderFormats="0" applyFontFormats="0" applyPatternFormats="0" applyAlignmentFormats="0" applyWidthHeightFormats="1" dataCaption="Values" updatedVersion="5" minRefreshableVersion="5" useAutoFormatting="1" itemPrintTitles="1" createdVersion="5" indent="0" outline="1" outlineData="1" multipleFieldFilters="0" chartFormat="13">
  <location ref="C7:D16" firstHeaderRow="1" firstDataRow="1" firstDataCol="1"/>
  <pivotFields count="4">
    <pivotField numFmtId="14" showAll="0">
      <items count="22">
        <item x="20"/>
        <item x="19"/>
        <item x="18"/>
        <item x="17"/>
        <item x="16"/>
        <item x="15"/>
        <item x="14"/>
        <item x="13"/>
        <item x="12"/>
        <item x="11"/>
        <item x="10"/>
        <item x="9"/>
        <item x="8"/>
        <item x="7"/>
        <item x="6"/>
        <item x="5"/>
        <item x="4"/>
        <item x="3"/>
        <item x="2"/>
        <item x="1"/>
        <item x="0"/>
        <item t="default"/>
      </items>
    </pivotField>
    <pivotField axis="axisRow" showAll="0">
      <items count="9">
        <item x="3"/>
        <item x="1"/>
        <item x="2"/>
        <item x="0"/>
        <item x="4"/>
        <item x="5"/>
        <item x="6"/>
        <item x="7"/>
        <item t="default"/>
      </items>
    </pivotField>
    <pivotField showAll="0"/>
    <pivotField dataField="1" numFmtId="7" showAll="0"/>
  </pivotFields>
  <rowFields count="1">
    <field x="1"/>
  </rowFields>
  <rowItems count="9">
    <i>
      <x/>
    </i>
    <i>
      <x v="1"/>
    </i>
    <i>
      <x v="2"/>
    </i>
    <i>
      <x v="3"/>
    </i>
    <i>
      <x v="4"/>
    </i>
    <i>
      <x v="5"/>
    </i>
    <i>
      <x v="6"/>
    </i>
    <i>
      <x v="7"/>
    </i>
    <i t="grand">
      <x/>
    </i>
  </rowItems>
  <colItems count="1">
    <i/>
  </colItems>
  <dataFields count="1">
    <dataField name="Sum of AMOUNT" fld="3" baseField="0" baseItem="4" numFmtId="165"/>
  </dataFields>
  <chartFormats count="9">
    <chartFormat chart="2" format="1" series="1">
      <pivotArea type="data" outline="0" fieldPosition="0">
        <references count="1">
          <reference field="4294967294" count="1" selected="0">
            <x v="0"/>
          </reference>
        </references>
      </pivotArea>
    </chartFormat>
    <chartFormat chart="2" format="2">
      <pivotArea type="data" outline="0" fieldPosition="0">
        <references count="2">
          <reference field="4294967294" count="1" selected="0">
            <x v="0"/>
          </reference>
          <reference field="1" count="1" selected="0">
            <x v="1"/>
          </reference>
        </references>
      </pivotArea>
    </chartFormat>
    <chartFormat chart="2" format="3">
      <pivotArea type="data" outline="0" fieldPosition="0">
        <references count="2">
          <reference field="4294967294" count="1" selected="0">
            <x v="0"/>
          </reference>
          <reference field="1" count="1" selected="0">
            <x v="7"/>
          </reference>
        </references>
      </pivotArea>
    </chartFormat>
    <chartFormat chart="2" format="4">
      <pivotArea type="data" outline="0" fieldPosition="0">
        <references count="2">
          <reference field="4294967294" count="1" selected="0">
            <x v="0"/>
          </reference>
          <reference field="1" count="1" selected="0">
            <x v="6"/>
          </reference>
        </references>
      </pivotArea>
    </chartFormat>
    <chartFormat chart="2" format="5">
      <pivotArea type="data" outline="0" fieldPosition="0">
        <references count="2">
          <reference field="4294967294" count="1" selected="0">
            <x v="0"/>
          </reference>
          <reference field="1" count="1" selected="0">
            <x v="3"/>
          </reference>
        </references>
      </pivotArea>
    </chartFormat>
    <chartFormat chart="2" format="6">
      <pivotArea type="data" outline="0" fieldPosition="0">
        <references count="2">
          <reference field="4294967294" count="1" selected="0">
            <x v="0"/>
          </reference>
          <reference field="1" count="1" selected="0">
            <x v="5"/>
          </reference>
        </references>
      </pivotArea>
    </chartFormat>
    <chartFormat chart="2" format="7">
      <pivotArea type="data" outline="0" fieldPosition="0">
        <references count="2">
          <reference field="4294967294" count="1" selected="0">
            <x v="0"/>
          </reference>
          <reference field="1" count="1" selected="0">
            <x v="4"/>
          </reference>
        </references>
      </pivotArea>
    </chartFormat>
    <chartFormat chart="2" format="8">
      <pivotArea type="data" outline="0" fieldPosition="0">
        <references count="2">
          <reference field="4294967294" count="1" selected="0">
            <x v="0"/>
          </reference>
          <reference field="1" count="1" selected="0">
            <x v="0"/>
          </reference>
        </references>
      </pivotArea>
    </chartFormat>
    <chartFormat chart="2" format="9">
      <pivotArea type="data" outline="0" fieldPosition="0">
        <references count="2">
          <reference field="4294967294" count="1" selected="0">
            <x v="0"/>
          </reference>
          <reference field="1" count="1" selected="0">
            <x v="2"/>
          </reference>
        </references>
      </pivotArea>
    </chartFormat>
  </chartFormats>
  <pivotTableStyleInfo name="Semi Budget PivotTable" showRowHeaders="1" showColHeaders="1" showRowStripes="0" showColStripes="0" showLastColumn="1"/>
  <extLst>
    <ext xmlns:x14="http://schemas.microsoft.com/office/spreadsheetml/2009/9/main" uri="{962EF5D1-5CA2-4c93-8EF4-DBF5C05439D2}">
      <x14:pivotTableDefinition xmlns:xm="http://schemas.microsoft.com/office/excel/2006/main" hideValuesRow="1"/>
    </ext>
  </extLst>
</pivotTableDefinition>
</file>

<file path=xl/slicerCaches/slicerCache1.xml><?xml version="1.0" encoding="utf-8"?>
<slicerCacheDefinition xmlns="http://schemas.microsoft.com/office/spreadsheetml/2009/9/main" xmlns:mc="http://schemas.openxmlformats.org/markup-compatibility/2006" xmlns:x="http://schemas.openxmlformats.org/spreadsheetml/2006/main" mc:Ignorable="x" name="Slicer_Category" sourceName="Category">
  <pivotTables>
    <pivotTable tabId="3" name="ExpendituresSummary"/>
    <pivotTable tabId="6" name="CategoryTotals"/>
  </pivotTables>
  <data>
    <tabular pivotCacheId="2" showMissing="0">
      <items count="8">
        <i x="3" s="1"/>
        <i x="1" s="1"/>
        <i x="2" s="1"/>
        <i x="0" s="1"/>
        <i x="4" s="1"/>
        <i x="5" s="1"/>
        <i x="6" s="1"/>
        <i x="7" s="1"/>
      </items>
    </tabular>
  </data>
  <extLst>
    <x:ext xmlns:x15="http://schemas.microsoft.com/office/spreadsheetml/2010/11/main" uri="{470722E0-AACD-4C17-9CDC-17EF765DBC7E}">
      <x15:slicerCacheHideItemsWithNoData/>
    </x:ext>
  </extLst>
</slicerCacheDefinition>
</file>

<file path=xl/slicerCaches/slicerCache2.xml><?xml version="1.0" encoding="utf-8"?>
<slicerCacheDefinition xmlns="http://schemas.microsoft.com/office/spreadsheetml/2009/9/main" xmlns:mc="http://schemas.openxmlformats.org/markup-compatibility/2006" xmlns:x="http://schemas.openxmlformats.org/spreadsheetml/2006/main" mc:Ignorable="x" name="Slicer_Description" sourceName="Description">
  <pivotTables>
    <pivotTable tabId="3" name="ExpendituresSummary"/>
  </pivotTables>
  <data>
    <tabular pivotCacheId="2" showMissing="0">
      <items count="26">
        <i x="20" s="1"/>
        <i x="21" s="1"/>
        <i x="22" s="1"/>
        <i x="4" s="1"/>
        <i x="9" s="1"/>
        <i x="12" s="1"/>
        <i x="1" s="1"/>
        <i x="17" s="1"/>
        <i x="23" s="1"/>
        <i x="3" s="1"/>
        <i x="11" s="1"/>
        <i x="18" s="1"/>
        <i x="16" s="1"/>
        <i x="5" s="1"/>
        <i x="6" s="1"/>
        <i x="15" s="1"/>
        <i x="13" s="1"/>
        <i x="8" s="1"/>
        <i x="0" s="1"/>
        <i x="10" s="1"/>
        <i x="19" s="1"/>
        <i x="14" s="1"/>
        <i x="24" s="1"/>
        <i x="7" s="1"/>
        <i x="2" s="1"/>
        <i x="25" s="1" nd="1"/>
      </items>
    </tabular>
  </data>
  <extLst>
    <x:ext xmlns:x15="http://schemas.microsoft.com/office/spreadsheetml/2010/11/main" uri="{470722E0-AACD-4C17-9CDC-17EF765DBC7E}">
      <x15:slicerCacheHideItemsWithNoData/>
    </x:ext>
  </extLst>
</slicerCacheDefinition>
</file>

<file path=xl/slicers/slicer1.xml><?xml version="1.0" encoding="utf-8"?>
<slicers xmlns="http://schemas.microsoft.com/office/spreadsheetml/2009/9/main" xmlns:mc="http://schemas.openxmlformats.org/markup-compatibility/2006" xmlns:x="http://schemas.openxmlformats.org/spreadsheetml/2006/main" mc:Ignorable="x">
  <slicer name="Category" cache="Slicer_Category" caption="Category" columnCount="2" rowHeight="182880"/>
  <slicer name="Description" cache="Slicer_Description" caption="Description" columnCount="2" rowHeight="182880"/>
</slicers>
</file>

<file path=xl/tables/table1.xml><?xml version="1.0" encoding="utf-8"?>
<table xmlns="http://schemas.openxmlformats.org/spreadsheetml/2006/main" id="2" name="Expenditures" displayName="Expenditures" ref="G8:J40" totalsRowShown="0" headerRowDxfId="34">
  <autoFilter ref="G8:J40"/>
  <tableColumns count="4">
    <tableColumn id="3" name="DATE" dataDxfId="33"/>
    <tableColumn id="1" name="CATEGORY" dataDxfId="32"/>
    <tableColumn id="4" name="DESCRIPTION" dataDxfId="31"/>
    <tableColumn id="2" name="AMOUNT" dataDxfId="30"/>
  </tableColumns>
  <tableStyleInfo name="Expenditures" showFirstColumn="0" showLastColumn="0" showRowStripes="1" showColumnStripes="0"/>
  <extLst>
    <ext xmlns:x14="http://schemas.microsoft.com/office/spreadsheetml/2009/9/main" uri="{504A1905-F514-4f6f-8877-14C23A59335A}">
      <x14:table altText="Expenditures Table" altTextSummary="&quot;&quot;"/>
    </ext>
  </extLst>
</table>
</file>

<file path=xl/tables/table2.xml><?xml version="1.0" encoding="utf-8"?>
<table xmlns="http://schemas.openxmlformats.org/spreadsheetml/2006/main" id="3" name="Income" displayName="Income" ref="C8:E17" headerRowDxfId="29">
  <autoFilter ref="C8:E17"/>
  <tableColumns count="3">
    <tableColumn id="1" name="DATE" totalsRowLabel="Total" dataDxfId="28"/>
    <tableColumn id="3" name="DESCRIPTION" dataDxfId="27"/>
    <tableColumn id="2" name="AMOUNT" totalsRowFunction="sum" dataDxfId="26" totalsRowDxfId="25"/>
  </tableColumns>
  <tableStyleInfo name="Income" showFirstColumn="0" showLastColumn="0" showRowStripes="1" showColumnStripes="0"/>
  <extLst>
    <ext xmlns:x14="http://schemas.microsoft.com/office/spreadsheetml/2009/9/main" uri="{504A1905-F514-4f6f-8877-14C23A59335A}">
      <x14:table altText="Income Table" altTextSummary="&quot;&quot;"/>
    </ext>
  </extLst>
</table>
</file>

<file path=xl/tables/table3.xml><?xml version="1.0" encoding="utf-8"?>
<table xmlns="http://schemas.openxmlformats.org/spreadsheetml/2006/main" id="9" name="CategoryInfo" displayName="CategoryInfo" ref="C7:N20">
  <autoFilter ref="C7:N20"/>
  <tableColumns count="12">
    <tableColumn id="1" name="Household" dataDxfId="22" totalsRowDxfId="21"/>
    <tableColumn id="2" name="Entertainment" dataDxfId="20"/>
    <tableColumn id="3" name="Food" dataDxfId="19" totalsRowDxfId="18"/>
    <tableColumn id="4" name="Gifts/Donations" dataDxfId="17" totalsRowDxfId="16"/>
    <tableColumn id="5" name="Children" dataDxfId="15" totalsRowDxfId="14"/>
    <tableColumn id="6" name="Investment Accounts" dataDxfId="13" totalsRowDxfId="12"/>
    <tableColumn id="7" name="Medical" dataDxfId="11" totalsRowDxfId="10"/>
    <tableColumn id="8" name="Other" dataDxfId="9" totalsRowDxfId="8"/>
    <tableColumn id="9" name="Personal" dataDxfId="7" totalsRowDxfId="6"/>
    <tableColumn id="10" name="Pets" dataDxfId="5" totalsRowDxfId="4"/>
    <tableColumn id="11" name="Taxes/Legal" dataDxfId="3" totalsRowDxfId="2"/>
    <tableColumn id="12" name="Transportation" dataDxfId="1" totalsRowDxfId="0"/>
  </tableColumns>
  <tableStyleInfo name="Data Lists" showFirstColumn="0" showLastColumn="0" showRowStripes="1" showColumnStripes="0"/>
  <extLst>
    <ext xmlns:x14="http://schemas.microsoft.com/office/spreadsheetml/2009/9/main" uri="{504A1905-F514-4f6f-8877-14C23A59335A}">
      <x14:table altText="Data Lists Table" altTextSummary="&quot;&quot;"/>
    </ext>
  </extLst>
</table>
</file>

<file path=xl/theme/theme1.xml><?xml version="1.0" encoding="utf-8"?>
<a:theme xmlns:a="http://schemas.openxmlformats.org/drawingml/2006/main" name="Office Theme">
  <a:themeElements>
    <a:clrScheme name="Concourse">
      <a:dk1>
        <a:sysClr val="windowText" lastClr="000000"/>
      </a:dk1>
      <a:lt1>
        <a:sysClr val="window" lastClr="FFFFFF"/>
      </a:lt1>
      <a:dk2>
        <a:srgbClr val="464646"/>
      </a:dk2>
      <a:lt2>
        <a:srgbClr val="DEF5FA"/>
      </a:lt2>
      <a:accent1>
        <a:srgbClr val="2DA2BF"/>
      </a:accent1>
      <a:accent2>
        <a:srgbClr val="DA1F28"/>
      </a:accent2>
      <a:accent3>
        <a:srgbClr val="EB641B"/>
      </a:accent3>
      <a:accent4>
        <a:srgbClr val="39639D"/>
      </a:accent4>
      <a:accent5>
        <a:srgbClr val="474B78"/>
      </a:accent5>
      <a:accent6>
        <a:srgbClr val="7D3C4A"/>
      </a:accent6>
      <a:hlink>
        <a:srgbClr val="FF8119"/>
      </a:hlink>
      <a:folHlink>
        <a:srgbClr val="44B9E8"/>
      </a:folHlink>
    </a:clrScheme>
    <a:fontScheme name="Semi Monthly Budget">
      <a:majorFont>
        <a:latin typeface="Plantagenet Cherokee"/>
        <a:ea typeface=""/>
        <a:cs typeface=""/>
      </a:majorFont>
      <a:minorFont>
        <a:latin typeface="Verdana"/>
        <a:ea typeface=""/>
        <a:cs typeface=""/>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timelineCaches/timelineCache1.xml><?xml version="1.0" encoding="utf-8"?>
<timelineCacheDefinition xmlns="http://schemas.microsoft.com/office/spreadsheetml/2010/11/main" xmlns:x15="http://schemas.microsoft.com/office/spreadsheetml/2010/11/main" name="NativeTimeline_DATE" sourceName="DATE">
  <pivotTables>
    <pivotTable tabId="3" name="ExpendituresSummary"/>
    <pivotTable tabId="6" name="CategoryTotals"/>
  </pivotTables>
  <state minimalRefreshVersion="6" lastRefreshVersion="6" pivotCacheId="2" filterType="unknown">
    <bounds startDate="2012-01-01T15:30:17" endDate="2013-01-01T15:30:17"/>
  </state>
</timelineCacheDefinition>
</file>

<file path=xl/timelines/timeline1.xml><?xml version="1.0" encoding="utf-8"?>
<timelines xmlns="http://schemas.microsoft.com/office/spreadsheetml/2010/11/main" xmlns:mc="http://schemas.openxmlformats.org/markup-compatibility/2006" xmlns:x="http://schemas.openxmlformats.org/spreadsheetml/2006/main" mc:Ignorable="x">
  <timeline name="DATE" cache="NativeTimeline_DATE" caption="Date " level="2" selectionLevel="2" scrollPosition="2012-01-01T00:00:00"/>
</timelines>
</file>

<file path=xl/worksheets/_rels/sheet1.xml.rels><?xml version="1.0" encoding="UTF-8" standalone="yes"?>
<Relationships xmlns="http://schemas.openxmlformats.org/package/2006/relationships"><Relationship Id="rId3" Type="http://schemas.openxmlformats.org/officeDocument/2006/relationships/vmlDrawing" Target="../drawings/vmlDrawing1.vml"/><Relationship Id="rId2" Type="http://schemas.openxmlformats.org/officeDocument/2006/relationships/drawing" Target="../drawings/drawing1.xml"/><Relationship Id="rId1" Type="http://schemas.openxmlformats.org/officeDocument/2006/relationships/printerSettings" Target="../printerSettings/printerSettings1.bin"/><Relationship Id="rId5" Type="http://schemas.openxmlformats.org/officeDocument/2006/relationships/ctrlProp" Target="../ctrlProps/ctrlProp2.xml"/><Relationship Id="rId4" Type="http://schemas.openxmlformats.org/officeDocument/2006/relationships/ctrlProp" Target="../ctrlProps/ctrlProp1.xml"/></Relationships>
</file>

<file path=xl/worksheets/_rels/sheet2.xml.rels><?xml version="1.0" encoding="UTF-8" standalone="yes"?>
<Relationships xmlns="http://schemas.openxmlformats.org/package/2006/relationships"><Relationship Id="rId3" Type="http://schemas.openxmlformats.org/officeDocument/2006/relationships/table" Target="../tables/table2.xml"/><Relationship Id="rId2" Type="http://schemas.openxmlformats.org/officeDocument/2006/relationships/table" Target="../tables/table1.xml"/><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3" Type="http://schemas.openxmlformats.org/officeDocument/2006/relationships/drawing" Target="../drawings/drawing2.xml"/><Relationship Id="rId2" Type="http://schemas.openxmlformats.org/officeDocument/2006/relationships/printerSettings" Target="../printerSettings/printerSettings3.bin"/><Relationship Id="rId1" Type="http://schemas.openxmlformats.org/officeDocument/2006/relationships/pivotTable" Target="../pivotTables/pivotTable1.xml"/><Relationship Id="rId5" Type="http://schemas.microsoft.com/office/2011/relationships/timeline" Target="../timelines/timeline1.xml"/><Relationship Id="rId4" Type="http://schemas.microsoft.com/office/2007/relationships/slicer" Target="../slicers/slicer1.xml"/></Relationships>
</file>

<file path=xl/worksheets/_rels/sheet4.xml.rels><?xml version="1.0" encoding="UTF-8" standalone="yes"?>
<Relationships xmlns="http://schemas.openxmlformats.org/package/2006/relationships"><Relationship Id="rId2" Type="http://schemas.openxmlformats.org/officeDocument/2006/relationships/table" Target="../tables/table3.xml"/><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2" Type="http://schemas.openxmlformats.org/officeDocument/2006/relationships/printerSettings" Target="../printerSettings/printerSettings5.bin"/><Relationship Id="rId1" Type="http://schemas.openxmlformats.org/officeDocument/2006/relationships/pivotTable" Target="../pivotTables/pivotTable2.xml"/></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codeName="Sheet1">
    <tabColor theme="1" tint="0.499984740745262"/>
    <pageSetUpPr autoPageBreaks="0" fitToPage="1"/>
  </sheetPr>
  <dimension ref="B1:P21"/>
  <sheetViews>
    <sheetView showGridLines="0" tabSelected="1" zoomScale="77" zoomScaleNormal="77" workbookViewId="0">
      <selection activeCell="V21" sqref="V21"/>
    </sheetView>
  </sheetViews>
  <sheetFormatPr defaultRowHeight="12.75" x14ac:dyDescent="0.2"/>
  <cols>
    <col min="1" max="2" width="1.875" style="3" customWidth="1"/>
    <col min="3" max="3" width="22.25" style="3" customWidth="1"/>
    <col min="4" max="15" width="11.625" style="3" customWidth="1"/>
    <col min="16" max="16" width="9" style="3" customWidth="1"/>
    <col min="17" max="17" width="3" style="3" customWidth="1"/>
    <col min="18" max="16384" width="9" style="3"/>
  </cols>
  <sheetData>
    <row r="1" spans="2:16" ht="10.5" customHeight="1" x14ac:dyDescent="0.2"/>
    <row r="2" spans="2:16" ht="40.5" customHeight="1" x14ac:dyDescent="0.2">
      <c r="B2" s="59"/>
      <c r="C2" s="61" t="s">
        <v>117</v>
      </c>
      <c r="D2" s="61"/>
      <c r="E2" s="61"/>
      <c r="F2" s="61"/>
      <c r="G2" s="61"/>
      <c r="H2" s="61"/>
      <c r="I2" s="61"/>
      <c r="J2" s="61"/>
      <c r="K2" s="61"/>
      <c r="L2" s="61"/>
      <c r="M2" s="61"/>
      <c r="N2" s="61"/>
      <c r="O2" s="61"/>
      <c r="P2" s="21" t="s">
        <v>84</v>
      </c>
    </row>
    <row r="3" spans="2:16" ht="3" customHeight="1" x14ac:dyDescent="0.2">
      <c r="C3"/>
      <c r="D3"/>
      <c r="E3"/>
      <c r="F3"/>
      <c r="G3"/>
      <c r="H3"/>
      <c r="I3"/>
      <c r="J3"/>
      <c r="K3"/>
      <c r="L3"/>
      <c r="M3"/>
      <c r="N3"/>
      <c r="O3"/>
      <c r="P3"/>
    </row>
    <row r="4" spans="2:16" ht="10.5" customHeight="1" x14ac:dyDescent="0.2">
      <c r="B4" s="6"/>
      <c r="C4" s="6"/>
      <c r="D4" s="6"/>
      <c r="E4" s="6"/>
      <c r="F4" s="6"/>
      <c r="G4" s="6"/>
      <c r="H4" s="6"/>
      <c r="I4" s="6"/>
      <c r="J4" s="6"/>
      <c r="K4" s="6"/>
      <c r="L4" s="6"/>
      <c r="M4" s="6"/>
      <c r="N4" s="6"/>
      <c r="O4" s="6"/>
      <c r="P4" s="6"/>
    </row>
    <row r="5" spans="2:16" ht="15" customHeight="1" x14ac:dyDescent="0.2">
      <c r="E5" s="4"/>
      <c r="F5"/>
      <c r="G5"/>
      <c r="H5"/>
      <c r="I5"/>
      <c r="J5"/>
      <c r="K5"/>
    </row>
    <row r="6" spans="2:16" ht="22.5" customHeight="1" x14ac:dyDescent="0.2">
      <c r="C6" s="64" t="str">
        <f>CHOOSE(MonthNumber,"January","February","March","April","May","June","July","August","September","October","November","December")</f>
        <v>August</v>
      </c>
      <c r="D6" s="64"/>
      <c r="E6" s="28">
        <v>8</v>
      </c>
      <c r="F6"/>
      <c r="G6"/>
      <c r="H6"/>
      <c r="I6"/>
      <c r="J6"/>
      <c r="K6" s="50">
        <v>2015</v>
      </c>
      <c r="M6" s="13"/>
    </row>
    <row r="7" spans="2:16" ht="15" customHeight="1" x14ac:dyDescent="0.2">
      <c r="F7"/>
      <c r="G7" s="1"/>
      <c r="H7"/>
      <c r="I7"/>
      <c r="J7"/>
      <c r="K7"/>
    </row>
    <row r="8" spans="2:16" ht="15" customHeight="1" x14ac:dyDescent="0.2">
      <c r="F8"/>
      <c r="G8"/>
      <c r="H8"/>
      <c r="I8"/>
      <c r="J8"/>
      <c r="K8"/>
    </row>
    <row r="9" spans="2:16" s="7" customFormat="1" ht="30" customHeight="1" x14ac:dyDescent="0.2">
      <c r="C9" s="17" t="s">
        <v>86</v>
      </c>
      <c r="D9" s="8" t="s">
        <v>63</v>
      </c>
      <c r="E9" s="8"/>
      <c r="F9" s="8"/>
      <c r="G9" s="8"/>
      <c r="H9" s="8"/>
      <c r="J9" s="63" t="s">
        <v>87</v>
      </c>
      <c r="K9" s="63"/>
      <c r="L9" s="8" t="s">
        <v>62</v>
      </c>
      <c r="M9" s="8"/>
      <c r="N9" s="8"/>
      <c r="O9" s="8"/>
      <c r="P9" s="8"/>
    </row>
    <row r="10" spans="2:16" s="7" customFormat="1" ht="30" customHeight="1" x14ac:dyDescent="0.2">
      <c r="C10" s="18" t="s">
        <v>9</v>
      </c>
      <c r="D10" s="8" t="s">
        <v>64</v>
      </c>
      <c r="E10" s="14">
        <f ca="1">SUMIF(Expenditures[DATE],"&lt;="&amp;DateMonthEnd,Expenditures[AMOUNT])-SUMIF(Expenditures[DATE],"&lt;"&amp;DateMonthStart,Expenditures[AMOUNT])</f>
        <v>0</v>
      </c>
      <c r="F10" s="8"/>
      <c r="G10" s="8"/>
      <c r="H10" s="8"/>
      <c r="J10" s="62" t="s">
        <v>9</v>
      </c>
      <c r="K10" s="62"/>
      <c r="L10" s="8" t="s">
        <v>64</v>
      </c>
      <c r="M10" s="14">
        <f t="array" aca="1" ref="M10" ca="1">SUM(IF(YEAR(Expenditures[DATE])=K6,Expenditures[AMOUNT]))</f>
        <v>0</v>
      </c>
      <c r="N10" s="8"/>
      <c r="O10" s="8"/>
      <c r="P10" s="8"/>
    </row>
    <row r="11" spans="2:16" s="7" customFormat="1" ht="30" customHeight="1" x14ac:dyDescent="0.2">
      <c r="C11" s="18" t="s">
        <v>8</v>
      </c>
      <c r="D11" s="8" t="s">
        <v>65</v>
      </c>
      <c r="E11" s="14">
        <f ca="1">SUMIF(Income[DATE],"&lt;="&amp;DateMonthEnd,Income[AMOUNT])-SUMIF(Income[DATE],"&lt;"&amp;DateMonthStart,Income[AMOUNT])</f>
        <v>0</v>
      </c>
      <c r="F11" s="8"/>
      <c r="G11" s="8"/>
      <c r="H11" s="8"/>
      <c r="J11" s="62" t="s">
        <v>8</v>
      </c>
      <c r="K11" s="62"/>
      <c r="L11" s="8" t="s">
        <v>65</v>
      </c>
      <c r="M11" s="14">
        <f ca="1">SUM(IF(YEAR(Income[DATE])=K6,Income[AMOUNT]))</f>
        <v>0</v>
      </c>
      <c r="N11" s="8"/>
      <c r="O11" s="8"/>
      <c r="P11" s="8"/>
    </row>
    <row r="12" spans="2:16" ht="30" customHeight="1" x14ac:dyDescent="0.2"/>
    <row r="14" spans="2:16" ht="6" customHeight="1" x14ac:dyDescent="0.2">
      <c r="C14" s="6"/>
      <c r="D14" s="6"/>
      <c r="E14" s="6"/>
      <c r="F14" s="6"/>
      <c r="G14" s="6"/>
      <c r="H14" s="6"/>
      <c r="I14" s="6"/>
      <c r="J14" s="6"/>
      <c r="K14" s="6"/>
      <c r="L14" s="6"/>
      <c r="M14" s="6"/>
      <c r="N14" s="6"/>
      <c r="O14" s="6"/>
      <c r="P14" s="6"/>
    </row>
    <row r="15" spans="2:16" ht="13.5" customHeight="1" x14ac:dyDescent="0.2"/>
    <row r="16" spans="2:16" ht="13.5" customHeight="1" x14ac:dyDescent="0.2"/>
    <row r="17" spans="3:16" ht="34.5" customHeight="1" thickBot="1" x14ac:dyDescent="0.2">
      <c r="C17" s="44"/>
      <c r="D17" s="45" t="s">
        <v>72</v>
      </c>
      <c r="E17" s="46" t="s">
        <v>73</v>
      </c>
      <c r="F17" s="46" t="s">
        <v>74</v>
      </c>
      <c r="G17" s="46" t="s">
        <v>75</v>
      </c>
      <c r="H17" s="46" t="s">
        <v>76</v>
      </c>
      <c r="I17" s="46" t="s">
        <v>77</v>
      </c>
      <c r="J17" s="46" t="s">
        <v>78</v>
      </c>
      <c r="K17" s="46" t="s">
        <v>79</v>
      </c>
      <c r="L17" s="46" t="s">
        <v>80</v>
      </c>
      <c r="M17" s="46" t="s">
        <v>81</v>
      </c>
      <c r="N17" s="46" t="s">
        <v>82</v>
      </c>
      <c r="O17" s="47" t="s">
        <v>83</v>
      </c>
    </row>
    <row r="18" spans="3:16" ht="20.25" customHeight="1" thickBot="1" x14ac:dyDescent="0.25">
      <c r="C18" s="48" t="s">
        <v>69</v>
      </c>
      <c r="D18" s="49">
        <f>SUMIFS(Income[AMOUNT],Income[DESCRIPTION],"&lt;="&amp;DtMiddle,Income[DESCRIPTION],"&gt;="&amp;DtStart)</f>
        <v>0</v>
      </c>
      <c r="E18" s="49">
        <f>SUMIFS(Income[AMOUNT],Income[DESCRIPTION],"&lt;="&amp;DtMiddle,Income[DESCRIPTION],"&gt;="&amp;DtStart)</f>
        <v>0</v>
      </c>
      <c r="F18" s="49">
        <f>SUMIFS(Income[AMOUNT],Income[DESCRIPTION],"&lt;="&amp;DtMiddle,Income[DESCRIPTION],"&gt;="&amp;DtStart)</f>
        <v>0</v>
      </c>
      <c r="G18" s="49">
        <f>SUMIFS(Income[AMOUNT],Income[DESCRIPTION],"&lt;="&amp;DtMiddle,Income[DESCRIPTION],"&gt;="&amp;DtStart)</f>
        <v>0</v>
      </c>
      <c r="H18" s="49">
        <f>SUMIFS(Income[AMOUNT],Income[DESCRIPTION],"&lt;="&amp;DtMiddle,Income[DESCRIPTION],"&gt;="&amp;DtStart)</f>
        <v>0</v>
      </c>
      <c r="I18" s="49">
        <f>SUMIFS(Income[AMOUNT],Income[DESCRIPTION],"&lt;="&amp;DtMiddle,Income[DESCRIPTION],"&gt;="&amp;DtStart)</f>
        <v>0</v>
      </c>
      <c r="J18" s="49">
        <f>SUMIFS(Income[AMOUNT],Income[DESCRIPTION],"&lt;="&amp;DtMiddle,Income[DESCRIPTION],"&gt;="&amp;DtStart)</f>
        <v>0</v>
      </c>
      <c r="K18" s="49">
        <f>SUMIFS(Income[AMOUNT],Income[DESCRIPTION],"&lt;="&amp;DtMiddle,Income[DESCRIPTION],"&gt;="&amp;DtStart)</f>
        <v>0</v>
      </c>
      <c r="L18" s="49">
        <f>SUMIFS(Income[AMOUNT],Income[DESCRIPTION],"&lt;="&amp;DtMiddle,Income[DESCRIPTION],"&gt;="&amp;DtStart)</f>
        <v>0</v>
      </c>
      <c r="M18" s="49">
        <f>SUMIFS(Income[AMOUNT],Income[DESCRIPTION],"&lt;="&amp;DtMiddle,Income[DESCRIPTION],"&gt;="&amp;DtStart)</f>
        <v>0</v>
      </c>
      <c r="N18" s="49">
        <f>SUMIFS(Income[AMOUNT],Income[DESCRIPTION],"&lt;="&amp;DtMiddle,Income[DESCRIPTION],"&gt;="&amp;DtStart)</f>
        <v>0</v>
      </c>
      <c r="O18" s="49">
        <f>SUMIFS(Income[AMOUNT],Income[DESCRIPTION],"&lt;="&amp;DtMiddle,Income[DESCRIPTION],"&gt;="&amp;DtStart)</f>
        <v>0</v>
      </c>
      <c r="P18" s="9"/>
    </row>
    <row r="19" spans="3:16" ht="20.25" customHeight="1" x14ac:dyDescent="0.2">
      <c r="C19" s="31" t="s">
        <v>70</v>
      </c>
      <c r="D19" s="32">
        <f>SUMIFS(Income[AMOUNT],Income[DESCRIPTION],"&lt;="&amp;DtEnd,Income[DESCRIPTION],"&gt;="&amp;DtMiddle+1)</f>
        <v>0</v>
      </c>
      <c r="E19" s="32">
        <f>SUMIFS(Income[AMOUNT],Income[DESCRIPTION],"&lt;="&amp;DtEnd,Income[DESCRIPTION],"&gt;="&amp;DtMiddle+1)</f>
        <v>0</v>
      </c>
      <c r="F19" s="32">
        <f>SUMIFS(Income[AMOUNT],Income[DESCRIPTION],"&lt;="&amp;DtEnd,Income[DESCRIPTION],"&gt;="&amp;DtMiddle+1)</f>
        <v>0</v>
      </c>
      <c r="G19" s="32">
        <f>SUMIFS(Income[AMOUNT],Income[DESCRIPTION],"&lt;="&amp;DtEnd,Income[DESCRIPTION],"&gt;="&amp;DtMiddle+1)</f>
        <v>0</v>
      </c>
      <c r="H19" s="32">
        <f>SUMIFS(Income[AMOUNT],Income[DESCRIPTION],"&lt;="&amp;DtEnd,Income[DESCRIPTION],"&gt;="&amp;DtMiddle+1)</f>
        <v>0</v>
      </c>
      <c r="I19" s="32">
        <f>SUMIFS(Income[AMOUNT],Income[DESCRIPTION],"&lt;="&amp;DtEnd,Income[DESCRIPTION],"&gt;="&amp;DtMiddle+1)</f>
        <v>0</v>
      </c>
      <c r="J19" s="32">
        <f>SUMIFS(Income[AMOUNT],Income[DESCRIPTION],"&lt;="&amp;DtEnd,Income[DESCRIPTION],"&gt;="&amp;DtMiddle+1)</f>
        <v>0</v>
      </c>
      <c r="K19" s="32">
        <f>SUMIFS(Income[AMOUNT],Income[DESCRIPTION],"&lt;="&amp;DtEnd,Income[DESCRIPTION],"&gt;="&amp;DtMiddle+1)</f>
        <v>0</v>
      </c>
      <c r="L19" s="32">
        <f>SUMIFS(Income[AMOUNT],Income[DESCRIPTION],"&lt;="&amp;DtEnd,Income[DESCRIPTION],"&gt;="&amp;DtMiddle+1)</f>
        <v>0</v>
      </c>
      <c r="M19" s="32">
        <f>SUMIFS(Income[AMOUNT],Income[DESCRIPTION],"&lt;="&amp;DtEnd,Income[DESCRIPTION],"&gt;="&amp;DtMiddle+1)</f>
        <v>0</v>
      </c>
      <c r="N19" s="32">
        <f>SUMIFS(Income[AMOUNT],Income[DESCRIPTION],"&lt;="&amp;DtEnd,Income[DESCRIPTION],"&gt;="&amp;DtMiddle+1)</f>
        <v>0</v>
      </c>
      <c r="O19" s="32">
        <f>SUMIFS(Income[AMOUNT],Income[DESCRIPTION],"&lt;="&amp;DtEnd,Income[DESCRIPTION],"&gt;="&amp;DtMiddle+1)</f>
        <v>0</v>
      </c>
      <c r="P19" s="9"/>
    </row>
    <row r="20" spans="3:16" ht="20.25" customHeight="1" thickBot="1" x14ac:dyDescent="0.25">
      <c r="C20" s="29" t="s">
        <v>68</v>
      </c>
      <c r="D20" s="33">
        <f ca="1">SUMIFS(Expenditures[AMOUNT],Expenditures[DATE],"&lt;="&amp;DtMiddle,Expenditures[DATE],"&gt;="&amp;DtStart)</f>
        <v>0</v>
      </c>
      <c r="E20" s="33">
        <f ca="1">SUMIFS(Expenditures[AMOUNT],Expenditures[DATE],"&lt;="&amp;DtEnd,Expenditures[DATE],"&gt;="&amp;DtStart)</f>
        <v>0</v>
      </c>
      <c r="F20" s="33">
        <f ca="1">SUMIFS(Expenditures[AMOUNT],Expenditures[DATE],"&lt;="&amp;DtEnd,Expenditures[DATE],"&gt;="&amp;DtStart)</f>
        <v>0</v>
      </c>
      <c r="G20" s="33">
        <f ca="1">SUMIFS(Expenditures[AMOUNT],Expenditures[DATE],"&lt;="&amp;DtEnd,Expenditures[DATE],"&gt;="&amp;DtStart)</f>
        <v>0</v>
      </c>
      <c r="H20" s="33">
        <f ca="1">SUMIFS(Expenditures[AMOUNT],Expenditures[DATE],"&lt;="&amp;DtEnd,Expenditures[DATE],"&gt;="&amp;DtStart)</f>
        <v>0</v>
      </c>
      <c r="I20" s="33">
        <f ca="1">SUMIFS(Expenditures[AMOUNT],Expenditures[DATE],"&lt;="&amp;DtEnd,Expenditures[DATE],"&gt;="&amp;DtStart)</f>
        <v>0</v>
      </c>
      <c r="J20" s="33">
        <f ca="1">SUMIFS(Expenditures[AMOUNT],Expenditures[DATE],"&lt;="&amp;DtEnd,Expenditures[DATE],"&gt;="&amp;DtStart)</f>
        <v>0</v>
      </c>
      <c r="K20" s="33">
        <f ca="1">SUMIFS(Expenditures[AMOUNT],Expenditures[DATE],"&lt;="&amp;DtEnd,Expenditures[DATE],"&gt;="&amp;DtStart)</f>
        <v>0</v>
      </c>
      <c r="L20" s="33">
        <f ca="1">SUMIFS(Expenditures[AMOUNT],Expenditures[DATE],"&lt;="&amp;DtEnd,Expenditures[DATE],"&gt;="&amp;DtStart)</f>
        <v>0</v>
      </c>
      <c r="M20" s="33">
        <f ca="1">SUMIFS(Expenditures[AMOUNT],Expenditures[DATE],"&lt;="&amp;DtEnd,Expenditures[DATE],"&gt;="&amp;DtStart)</f>
        <v>0</v>
      </c>
      <c r="N20" s="33">
        <f ca="1">SUMIFS(Expenditures[AMOUNT],Expenditures[DATE],"&lt;="&amp;DtEnd,Expenditures[DATE],"&gt;="&amp;DtStart)</f>
        <v>0</v>
      </c>
      <c r="O20" s="33">
        <f ca="1">SUMIFS(Expenditures[AMOUNT],Expenditures[DATE],"&lt;="&amp;DtEnd,Expenditures[DATE],"&gt;="&amp;DtStart)</f>
        <v>0</v>
      </c>
      <c r="P20" s="5"/>
    </row>
    <row r="21" spans="3:16" ht="20.25" customHeight="1" x14ac:dyDescent="0.2">
      <c r="C21" s="30" t="s">
        <v>71</v>
      </c>
      <c r="D21" s="34">
        <f ca="1">SUMIFS(Expenditures[AMOUNT],Expenditures[DATE],"&lt;="&amp;DtEnd,Expenditures[DATE],"&gt;="&amp;DtMiddle+1)</f>
        <v>0</v>
      </c>
      <c r="E21" s="34">
        <f ca="1">SUMIFS(Expenditures[AMOUNT],Expenditures[DATE],"&lt;="&amp;DtEnd,Expenditures[DATE],"&gt;="&amp;DtMiddle+1)</f>
        <v>0</v>
      </c>
      <c r="F21" s="34">
        <f ca="1">SUMIFS(Expenditures[AMOUNT],Expenditures[DATE],"&lt;="&amp;DtEnd,Expenditures[DATE],"&gt;="&amp;DtMiddle+1)</f>
        <v>0</v>
      </c>
      <c r="G21" s="34">
        <f ca="1">SUMIFS(Expenditures[AMOUNT],Expenditures[DATE],"&lt;="&amp;DtEnd,Expenditures[DATE],"&gt;="&amp;DtMiddle+1)</f>
        <v>0</v>
      </c>
      <c r="H21" s="34">
        <f ca="1">SUMIFS(Expenditures[AMOUNT],Expenditures[DATE],"&lt;="&amp;DtEnd,Expenditures[DATE],"&gt;="&amp;DtMiddle+1)</f>
        <v>0</v>
      </c>
      <c r="I21" s="34">
        <f ca="1">SUMIFS(Expenditures[AMOUNT],Expenditures[DATE],"&lt;="&amp;DtEnd,Expenditures[DATE],"&gt;="&amp;DtMiddle+1)</f>
        <v>0</v>
      </c>
      <c r="J21" s="34">
        <f ca="1">SUMIFS(Expenditures[AMOUNT],Expenditures[DATE],"&lt;="&amp;DtEnd,Expenditures[DATE],"&gt;="&amp;DtMiddle+1)</f>
        <v>0</v>
      </c>
      <c r="K21" s="34">
        <f ca="1">SUMIFS(Expenditures[AMOUNT],Expenditures[DATE],"&lt;="&amp;DtEnd,Expenditures[DATE],"&gt;="&amp;DtMiddle+1)</f>
        <v>0</v>
      </c>
      <c r="L21" s="34">
        <f ca="1">SUMIFS(Expenditures[AMOUNT],Expenditures[DATE],"&lt;="&amp;DtEnd,Expenditures[DATE],"&gt;="&amp;DtMiddle+1)</f>
        <v>0</v>
      </c>
      <c r="M21" s="34">
        <f ca="1">SUMIFS(Expenditures[AMOUNT],Expenditures[DATE],"&lt;="&amp;DtEnd,Expenditures[DATE],"&gt;="&amp;DtMiddle+1)</f>
        <v>0</v>
      </c>
      <c r="N21" s="34">
        <f ca="1">SUMIFS(Expenditures[AMOUNT],Expenditures[DATE],"&lt;="&amp;DtEnd,Expenditures[DATE],"&gt;="&amp;DtMiddle+1)</f>
        <v>0</v>
      </c>
      <c r="O21" s="34">
        <f ca="1">SUMIFS(Expenditures[AMOUNT],Expenditures[DATE],"&lt;="&amp;DtEnd,Expenditures[DATE],"&gt;="&amp;DtMiddle+1)</f>
        <v>0</v>
      </c>
      <c r="P21" s="5"/>
    </row>
  </sheetData>
  <mergeCells count="4">
    <mergeCell ref="J11:K11"/>
    <mergeCell ref="J10:K10"/>
    <mergeCell ref="J9:K9"/>
    <mergeCell ref="C6:D6"/>
  </mergeCells>
  <printOptions horizontalCentered="1"/>
  <pageMargins left="0.25" right="0.25" top="0.75" bottom="0.75" header="0.3" footer="0.3"/>
  <pageSetup scale="68" fitToHeight="0" orientation="landscape" r:id="rId1"/>
  <drawing r:id="rId2"/>
  <legacyDrawing r:id="rId3"/>
  <mc:AlternateContent xmlns:mc="http://schemas.openxmlformats.org/markup-compatibility/2006">
    <mc:Choice Requires="x14">
      <controls>
        <mc:AlternateContent xmlns:mc="http://schemas.openxmlformats.org/markup-compatibility/2006">
          <mc:Choice Requires="x14">
            <control shapeId="1031" r:id="rId4" name="Spinner 7">
              <controlPr defaultSize="0" autoPict="0" altText="Spinner control for Month">
                <anchor moveWithCells="1" sizeWithCells="1">
                  <from>
                    <xdr:col>4</xdr:col>
                    <xdr:colOff>85725</xdr:colOff>
                    <xdr:row>5</xdr:row>
                    <xdr:rowOff>9525</xdr:rowOff>
                  </from>
                  <to>
                    <xdr:col>4</xdr:col>
                    <xdr:colOff>219075</xdr:colOff>
                    <xdr:row>6</xdr:row>
                    <xdr:rowOff>9525</xdr:rowOff>
                  </to>
                </anchor>
              </controlPr>
            </control>
          </mc:Choice>
        </mc:AlternateContent>
        <mc:AlternateContent xmlns:mc="http://schemas.openxmlformats.org/markup-compatibility/2006">
          <mc:Choice Requires="x14">
            <control shapeId="1033" r:id="rId5" name="Spinner 9">
              <controlPr defaultSize="0" autoPict="0" altText="Spinner control for Year">
                <anchor moveWithCells="1" sizeWithCells="1">
                  <from>
                    <xdr:col>11</xdr:col>
                    <xdr:colOff>295275</xdr:colOff>
                    <xdr:row>5</xdr:row>
                    <xdr:rowOff>9525</xdr:rowOff>
                  </from>
                  <to>
                    <xdr:col>11</xdr:col>
                    <xdr:colOff>428625</xdr:colOff>
                    <xdr:row>6</xdr:row>
                    <xdr:rowOff>0</xdr:rowOff>
                  </to>
                </anchor>
              </controlPr>
            </control>
          </mc:Choice>
        </mc:AlternateContent>
      </controls>
    </mc:Choice>
  </mc:AlternateContent>
  <extLst>
    <ext xmlns:x14="http://schemas.microsoft.com/office/spreadsheetml/2009/9/main" uri="{05C60535-1F16-4fd2-B633-F4F36F0B64E0}">
      <x14:sparklineGroups xmlns:xm="http://schemas.microsoft.com/office/excel/2006/main">
        <x14:sparklineGroup lineWeight="1.5" displayEmptyCellsAs="gap" markers="1" high="1" low="1" negative="1">
          <x14:colorSeries theme="5"/>
          <x14:colorNegative theme="6"/>
          <x14:colorAxis rgb="FF000000"/>
          <x14:colorMarkers theme="5"/>
          <x14:colorFirst theme="5"/>
          <x14:colorLast theme="5"/>
          <x14:colorHigh theme="5"/>
          <x14:colorLow theme="5"/>
          <x14:sparklines>
            <x14:sparkline>
              <xm:f>Dashboard!D18:N18</xm:f>
              <xm:sqref>P18</xm:sqref>
            </x14:sparkline>
            <x14:sparkline>
              <xm:f>Dashboard!D19:N19</xm:f>
              <xm:sqref>P19</xm:sqref>
            </x14:sparkline>
          </x14:sparklines>
        </x14:sparklineGroup>
        <x14:sparklineGroup lineWeight="1.5" displayEmptyCellsAs="gap" markers="1" high="1" low="1" negative="1">
          <x14:colorSeries theme="4"/>
          <x14:colorNegative theme="5"/>
          <x14:colorAxis rgb="FF000000"/>
          <x14:colorMarkers theme="4"/>
          <x14:colorFirst theme="4"/>
          <x14:colorLast theme="4"/>
          <x14:colorHigh theme="4"/>
          <x14:colorLow theme="4"/>
          <x14:sparklines>
            <x14:sparkline>
              <xm:f>Dashboard!D20:O20</xm:f>
              <xm:sqref>P20</xm:sqref>
            </x14:sparkline>
            <x14:sparkline>
              <xm:f>Dashboard!D21:O21</xm:f>
              <xm:sqref>P21</xm:sqref>
            </x14:sparkline>
          </x14:sparklines>
        </x14:sparklineGroup>
      </x14:sparklineGroups>
    </ext>
  </extLst>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4">
    <tabColor theme="5"/>
    <pageSetUpPr autoPageBreaks="0" fitToPage="1"/>
  </sheetPr>
  <dimension ref="B1:J40"/>
  <sheetViews>
    <sheetView showGridLines="0" topLeftCell="A49" zoomScaleNormal="100" workbookViewId="0"/>
  </sheetViews>
  <sheetFormatPr defaultRowHeight="20.25" customHeight="1" x14ac:dyDescent="0.2"/>
  <cols>
    <col min="1" max="2" width="1.875" customWidth="1"/>
    <col min="3" max="3" width="15.25" customWidth="1"/>
    <col min="4" max="4" width="23.875" customWidth="1"/>
    <col min="5" max="5" width="14.5" style="1" customWidth="1"/>
    <col min="6" max="6" width="1.375" customWidth="1"/>
    <col min="7" max="7" width="15.25" customWidth="1"/>
    <col min="8" max="8" width="24.375" customWidth="1"/>
    <col min="9" max="9" width="23.875" style="1" customWidth="1"/>
    <col min="10" max="10" width="13.5" style="2" customWidth="1"/>
  </cols>
  <sheetData>
    <row r="1" spans="2:10" s="3" customFormat="1" ht="10.5" customHeight="1" x14ac:dyDescent="0.2"/>
    <row r="2" spans="2:10" s="3" customFormat="1" ht="40.5" customHeight="1" x14ac:dyDescent="0.2">
      <c r="B2" s="59"/>
      <c r="C2" s="57" t="s">
        <v>85</v>
      </c>
      <c r="D2" s="60"/>
      <c r="E2" s="60"/>
      <c r="F2" s="60"/>
      <c r="G2" s="60"/>
      <c r="H2" s="60"/>
      <c r="I2" s="20"/>
      <c r="J2" s="21" t="s">
        <v>115</v>
      </c>
    </row>
    <row r="3" spans="2:10" s="3" customFormat="1" ht="3" customHeight="1" x14ac:dyDescent="0.2">
      <c r="C3"/>
      <c r="D3"/>
      <c r="E3"/>
      <c r="F3"/>
      <c r="G3"/>
      <c r="H3"/>
      <c r="I3"/>
      <c r="J3"/>
    </row>
    <row r="4" spans="2:10" s="3" customFormat="1" ht="10.5" customHeight="1" x14ac:dyDescent="0.2">
      <c r="B4" s="6"/>
      <c r="C4" s="6"/>
      <c r="D4" s="6"/>
      <c r="E4" s="6"/>
      <c r="F4" s="6"/>
      <c r="G4" s="6"/>
      <c r="H4" s="6"/>
      <c r="I4" s="6"/>
      <c r="J4" s="6"/>
    </row>
    <row r="6" spans="2:10" ht="20.25" customHeight="1" x14ac:dyDescent="0.2">
      <c r="C6" s="56" t="s">
        <v>9</v>
      </c>
      <c r="D6" s="10"/>
      <c r="E6" s="10"/>
      <c r="G6" s="56" t="s">
        <v>8</v>
      </c>
      <c r="H6" s="10"/>
      <c r="I6" s="10"/>
      <c r="J6" s="10"/>
    </row>
    <row r="7" spans="2:10" ht="10.5" customHeight="1" x14ac:dyDescent="0.2">
      <c r="D7" s="1"/>
      <c r="E7" s="2"/>
    </row>
    <row r="8" spans="2:10" s="15" customFormat="1" ht="20.25" customHeight="1" thickBot="1" x14ac:dyDescent="0.25">
      <c r="C8" s="35" t="s">
        <v>89</v>
      </c>
      <c r="D8" s="35" t="s">
        <v>88</v>
      </c>
      <c r="E8" s="35" t="s">
        <v>90</v>
      </c>
      <c r="G8" s="40" t="s">
        <v>89</v>
      </c>
      <c r="H8" s="36" t="s">
        <v>91</v>
      </c>
      <c r="I8" s="36" t="s">
        <v>88</v>
      </c>
      <c r="J8" s="58" t="s">
        <v>90</v>
      </c>
    </row>
    <row r="9" spans="2:10" ht="20.25" customHeight="1" thickBot="1" x14ac:dyDescent="0.25">
      <c r="C9" s="37">
        <f ca="1">NOW()-14</f>
        <v>42477.916947337966</v>
      </c>
      <c r="D9" s="51" t="s">
        <v>97</v>
      </c>
      <c r="E9" s="39">
        <v>1300</v>
      </c>
      <c r="G9" s="37">
        <f ca="1">NOW()-7</f>
        <v>42484.916947337966</v>
      </c>
      <c r="H9" s="36" t="s">
        <v>99</v>
      </c>
      <c r="I9" s="36" t="s">
        <v>0</v>
      </c>
      <c r="J9" s="38">
        <v>1000</v>
      </c>
    </row>
    <row r="10" spans="2:10" ht="20.25" customHeight="1" thickBot="1" x14ac:dyDescent="0.25">
      <c r="C10" s="37">
        <f ca="1">NOW()-14</f>
        <v>42477.916947337966</v>
      </c>
      <c r="D10" s="52" t="s">
        <v>98</v>
      </c>
      <c r="E10" s="39">
        <v>1300</v>
      </c>
      <c r="G10" s="37">
        <f t="shared" ref="G10:G17" ca="1" si="0">NOW()-7</f>
        <v>42484.916947337966</v>
      </c>
      <c r="H10" s="36" t="s">
        <v>99</v>
      </c>
      <c r="I10" s="36" t="s">
        <v>1</v>
      </c>
      <c r="J10" s="38">
        <v>100</v>
      </c>
    </row>
    <row r="11" spans="2:10" ht="20.25" customHeight="1" thickBot="1" x14ac:dyDescent="0.25">
      <c r="C11" s="37">
        <f t="shared" ref="C11:C12" ca="1" si="1">NOW()-28</f>
        <v>42463.916947337966</v>
      </c>
      <c r="D11" s="51" t="s">
        <v>97</v>
      </c>
      <c r="E11" s="39">
        <v>1500</v>
      </c>
      <c r="G11" s="37">
        <f t="shared" ca="1" si="0"/>
        <v>42484.916947337966</v>
      </c>
      <c r="H11" s="36" t="s">
        <v>99</v>
      </c>
      <c r="I11" s="36" t="s">
        <v>95</v>
      </c>
      <c r="J11" s="38">
        <v>50</v>
      </c>
    </row>
    <row r="12" spans="2:10" ht="20.25" customHeight="1" thickBot="1" x14ac:dyDescent="0.25">
      <c r="C12" s="37">
        <f t="shared" ca="1" si="1"/>
        <v>42463.916947337966</v>
      </c>
      <c r="D12" s="52" t="s">
        <v>98</v>
      </c>
      <c r="E12" s="39">
        <v>1600</v>
      </c>
      <c r="G12" s="37">
        <f t="shared" ca="1" si="0"/>
        <v>42484.916947337966</v>
      </c>
      <c r="H12" s="36" t="s">
        <v>99</v>
      </c>
      <c r="I12" s="36" t="s">
        <v>3</v>
      </c>
      <c r="J12" s="38">
        <v>25</v>
      </c>
    </row>
    <row r="13" spans="2:10" ht="20.25" customHeight="1" thickBot="1" x14ac:dyDescent="0.25">
      <c r="C13" s="37">
        <f t="shared" ref="C13:C14" ca="1" si="2">NOW()-42</f>
        <v>42449.916947337966</v>
      </c>
      <c r="D13" s="51" t="s">
        <v>97</v>
      </c>
      <c r="E13" s="39">
        <v>1300</v>
      </c>
      <c r="G13" s="37">
        <f t="shared" ca="1" si="0"/>
        <v>42484.916947337966</v>
      </c>
      <c r="H13" s="36" t="s">
        <v>99</v>
      </c>
      <c r="I13" s="36" t="s">
        <v>4</v>
      </c>
      <c r="J13" s="38">
        <v>100</v>
      </c>
    </row>
    <row r="14" spans="2:10" ht="20.25" customHeight="1" thickBot="1" x14ac:dyDescent="0.25">
      <c r="C14" s="37">
        <f t="shared" ca="1" si="2"/>
        <v>42449.916947337966</v>
      </c>
      <c r="D14" s="52" t="s">
        <v>98</v>
      </c>
      <c r="E14" s="39">
        <v>1300</v>
      </c>
      <c r="G14" s="37">
        <f t="shared" ca="1" si="0"/>
        <v>42484.916947337966</v>
      </c>
      <c r="H14" s="36" t="s">
        <v>99</v>
      </c>
      <c r="I14" s="36" t="s">
        <v>5</v>
      </c>
      <c r="J14" s="38">
        <v>30</v>
      </c>
    </row>
    <row r="15" spans="2:10" ht="20.25" customHeight="1" thickBot="1" x14ac:dyDescent="0.25">
      <c r="C15" s="37">
        <f t="shared" ref="C15:C16" ca="1" si="3">NOW()-56</f>
        <v>42435.916947337966</v>
      </c>
      <c r="D15" s="51" t="s">
        <v>97</v>
      </c>
      <c r="E15" s="39">
        <v>1500</v>
      </c>
      <c r="G15" s="37">
        <f t="shared" ca="1" si="0"/>
        <v>42484.916947337966</v>
      </c>
      <c r="H15" s="36" t="s">
        <v>99</v>
      </c>
      <c r="I15" s="36" t="s">
        <v>6</v>
      </c>
      <c r="J15" s="38">
        <v>50</v>
      </c>
    </row>
    <row r="16" spans="2:10" ht="20.25" customHeight="1" thickBot="1" x14ac:dyDescent="0.25">
      <c r="C16" s="37">
        <f t="shared" ca="1" si="3"/>
        <v>42435.916947337966</v>
      </c>
      <c r="D16" s="52" t="s">
        <v>98</v>
      </c>
      <c r="E16" s="39">
        <v>1600</v>
      </c>
      <c r="G16" s="37">
        <f t="shared" ca="1" si="0"/>
        <v>42484.916947337966</v>
      </c>
      <c r="H16" s="36" t="s">
        <v>99</v>
      </c>
      <c r="I16" s="36" t="s">
        <v>7</v>
      </c>
      <c r="J16" s="38">
        <v>50</v>
      </c>
    </row>
    <row r="17" spans="3:10" ht="20.25" customHeight="1" thickBot="1" x14ac:dyDescent="0.25">
      <c r="C17" s="37">
        <f t="shared" ref="C17" ca="1" si="4">NOW()-70</f>
        <v>42421.916947337966</v>
      </c>
      <c r="D17" s="51" t="s">
        <v>97</v>
      </c>
      <c r="E17" s="39">
        <v>1300</v>
      </c>
      <c r="G17" s="37">
        <f t="shared" ca="1" si="0"/>
        <v>42484.916947337966</v>
      </c>
      <c r="H17" s="36" t="s">
        <v>99</v>
      </c>
      <c r="I17" s="36" t="s">
        <v>96</v>
      </c>
      <c r="J17" s="38">
        <v>25</v>
      </c>
    </row>
    <row r="18" spans="3:10" ht="20.25" customHeight="1" x14ac:dyDescent="0.2">
      <c r="E18"/>
      <c r="G18" s="37">
        <f ca="1">NOW()-8</f>
        <v>42483.916947337966</v>
      </c>
      <c r="H18" s="36" t="s">
        <v>99</v>
      </c>
      <c r="I18" s="36" t="s">
        <v>33</v>
      </c>
      <c r="J18" s="38">
        <v>100</v>
      </c>
    </row>
    <row r="19" spans="3:10" ht="20.25" customHeight="1" x14ac:dyDescent="0.2">
      <c r="E19"/>
      <c r="G19" s="37">
        <f ca="1">NOW()-9</f>
        <v>42482.916947337966</v>
      </c>
      <c r="H19" s="36" t="s">
        <v>100</v>
      </c>
      <c r="I19" s="36" t="s">
        <v>18</v>
      </c>
      <c r="J19" s="38">
        <v>37</v>
      </c>
    </row>
    <row r="20" spans="3:10" ht="20.25" customHeight="1" x14ac:dyDescent="0.2">
      <c r="E20"/>
      <c r="G20" s="37">
        <f ca="1">NOW()-10</f>
        <v>42481.916947337966</v>
      </c>
      <c r="H20" s="36" t="s">
        <v>22</v>
      </c>
      <c r="I20" s="36" t="s">
        <v>10</v>
      </c>
      <c r="J20" s="38">
        <v>350</v>
      </c>
    </row>
    <row r="21" spans="3:10" ht="20.25" customHeight="1" x14ac:dyDescent="0.2">
      <c r="E21"/>
      <c r="G21" s="37">
        <f ca="1">NOW()-11</f>
        <v>42480.916947337966</v>
      </c>
      <c r="H21" s="36" t="s">
        <v>22</v>
      </c>
      <c r="I21" s="36" t="s">
        <v>66</v>
      </c>
      <c r="J21" s="38">
        <v>75</v>
      </c>
    </row>
    <row r="22" spans="3:10" ht="20.25" customHeight="1" x14ac:dyDescent="0.2">
      <c r="E22"/>
      <c r="G22" s="37">
        <f ca="1">NOW()-12</f>
        <v>42479.916947337966</v>
      </c>
      <c r="H22" s="36" t="s">
        <v>102</v>
      </c>
      <c r="I22" s="36" t="s">
        <v>54</v>
      </c>
      <c r="J22" s="38">
        <v>150</v>
      </c>
    </row>
    <row r="23" spans="3:10" ht="20.25" customHeight="1" x14ac:dyDescent="0.2">
      <c r="E23"/>
      <c r="G23" s="37">
        <f ca="1">NOW()-13</f>
        <v>42478.916947337966</v>
      </c>
      <c r="H23" s="36" t="s">
        <v>103</v>
      </c>
      <c r="I23" s="36" t="s">
        <v>20</v>
      </c>
      <c r="J23" s="38">
        <v>250</v>
      </c>
    </row>
    <row r="24" spans="3:10" ht="20.25" customHeight="1" x14ac:dyDescent="0.2">
      <c r="E24"/>
      <c r="G24" s="37">
        <f ca="1">NOW()-14</f>
        <v>42477.916947337966</v>
      </c>
      <c r="H24" s="36" t="s">
        <v>103</v>
      </c>
      <c r="I24" s="36" t="s">
        <v>26</v>
      </c>
      <c r="J24" s="38">
        <v>250</v>
      </c>
    </row>
    <row r="25" spans="3:10" ht="20.25" customHeight="1" x14ac:dyDescent="0.2">
      <c r="E25"/>
      <c r="G25" s="37">
        <f ca="1">NOW()-15</f>
        <v>42476.916947337966</v>
      </c>
      <c r="H25" s="36" t="s">
        <v>104</v>
      </c>
      <c r="I25" s="36" t="s">
        <v>60</v>
      </c>
      <c r="J25" s="38">
        <v>100</v>
      </c>
    </row>
    <row r="26" spans="3:10" ht="20.25" customHeight="1" x14ac:dyDescent="0.2">
      <c r="E26"/>
      <c r="G26" s="37">
        <f ca="1">NOW()-16</f>
        <v>42475.916947337966</v>
      </c>
      <c r="H26" s="36" t="s">
        <v>105</v>
      </c>
      <c r="I26" s="36" t="s">
        <v>22</v>
      </c>
      <c r="J26" s="38">
        <v>50</v>
      </c>
    </row>
    <row r="27" spans="3:10" ht="20.25" customHeight="1" x14ac:dyDescent="0.2">
      <c r="E27"/>
      <c r="G27" s="37">
        <f ca="1">NOW()-20</f>
        <v>42471.916947337966</v>
      </c>
      <c r="H27" s="36" t="s">
        <v>105</v>
      </c>
      <c r="I27" s="36" t="s">
        <v>55</v>
      </c>
      <c r="J27" s="38">
        <v>50</v>
      </c>
    </row>
    <row r="28" spans="3:10" ht="20.25" customHeight="1" x14ac:dyDescent="0.2">
      <c r="G28" s="37">
        <f ca="1">NOW()-20</f>
        <v>42471.916947337966</v>
      </c>
      <c r="H28" s="36" t="s">
        <v>105</v>
      </c>
      <c r="I28" s="36" t="s">
        <v>16</v>
      </c>
      <c r="J28" s="38">
        <v>50</v>
      </c>
    </row>
    <row r="29" spans="3:10" ht="20.25" customHeight="1" x14ac:dyDescent="0.2">
      <c r="G29" s="37">
        <f ca="1">NOW()-25</f>
        <v>42466.916947337966</v>
      </c>
      <c r="H29" s="36" t="s">
        <v>107</v>
      </c>
      <c r="I29" s="36" t="s">
        <v>11</v>
      </c>
      <c r="J29" s="38">
        <v>300</v>
      </c>
    </row>
    <row r="30" spans="3:10" ht="20.25" customHeight="1" x14ac:dyDescent="0.2">
      <c r="G30" s="37">
        <f ca="1">NOW()-25</f>
        <v>42466.916947337966</v>
      </c>
      <c r="H30" s="36" t="s">
        <v>107</v>
      </c>
      <c r="I30" s="36" t="s">
        <v>12</v>
      </c>
      <c r="J30" s="38">
        <v>350</v>
      </c>
    </row>
    <row r="31" spans="3:10" ht="20.25" customHeight="1" x14ac:dyDescent="0.2">
      <c r="G31" s="37">
        <f ca="1">NOW()-25</f>
        <v>42466.916947337966</v>
      </c>
      <c r="H31" s="36" t="s">
        <v>107</v>
      </c>
      <c r="I31" s="36" t="s">
        <v>13</v>
      </c>
      <c r="J31" s="38">
        <v>50</v>
      </c>
    </row>
    <row r="32" spans="3:10" ht="20.25" customHeight="1" x14ac:dyDescent="0.2">
      <c r="G32" s="37">
        <f ca="1">NOW()-30</f>
        <v>42461.916947337966</v>
      </c>
      <c r="H32" s="36" t="s">
        <v>107</v>
      </c>
      <c r="I32" s="36" t="s">
        <v>35</v>
      </c>
      <c r="J32" s="38">
        <v>50</v>
      </c>
    </row>
    <row r="33" spans="7:10" ht="20.25" customHeight="1" x14ac:dyDescent="0.2">
      <c r="G33" s="37">
        <f ca="1">NOW()-31</f>
        <v>42460.916947337966</v>
      </c>
      <c r="H33" s="36" t="s">
        <v>107</v>
      </c>
      <c r="I33" s="36" t="s">
        <v>35</v>
      </c>
      <c r="J33" s="38">
        <v>25</v>
      </c>
    </row>
    <row r="34" spans="7:10" ht="20.25" customHeight="1" x14ac:dyDescent="0.2">
      <c r="G34" s="37">
        <f ca="1">NOW()-42</f>
        <v>42449.916947337966</v>
      </c>
      <c r="H34" s="36" t="s">
        <v>107</v>
      </c>
      <c r="I34" s="36" t="s">
        <v>37</v>
      </c>
      <c r="J34" s="38">
        <v>150</v>
      </c>
    </row>
    <row r="35" spans="7:10" ht="20.25" customHeight="1" x14ac:dyDescent="0.2">
      <c r="G35" s="37">
        <f ca="1">NOW()-45</f>
        <v>42446.916947337966</v>
      </c>
      <c r="H35" s="36" t="s">
        <v>99</v>
      </c>
      <c r="I35" s="36" t="s">
        <v>0</v>
      </c>
      <c r="J35" s="38">
        <v>5000</v>
      </c>
    </row>
    <row r="36" spans="7:10" ht="20.25" customHeight="1" x14ac:dyDescent="0.2">
      <c r="G36" s="37">
        <f ca="1">NOW()-50</f>
        <v>42441.916947337966</v>
      </c>
      <c r="H36" s="36" t="s">
        <v>99</v>
      </c>
      <c r="I36" s="36" t="s">
        <v>38</v>
      </c>
      <c r="J36" s="38">
        <v>200</v>
      </c>
    </row>
    <row r="37" spans="7:10" ht="20.25" customHeight="1" x14ac:dyDescent="0.2">
      <c r="G37" s="37">
        <f ca="1">NOW()-65</f>
        <v>42426.916947337966</v>
      </c>
      <c r="H37" s="36" t="s">
        <v>99</v>
      </c>
      <c r="I37" s="36" t="s">
        <v>5</v>
      </c>
      <c r="J37" s="38">
        <v>100</v>
      </c>
    </row>
    <row r="38" spans="7:10" ht="20.25" customHeight="1" x14ac:dyDescent="0.2">
      <c r="G38" s="37">
        <f ca="1">NOW()-70</f>
        <v>42421.916947337966</v>
      </c>
      <c r="H38" s="36" t="s">
        <v>99</v>
      </c>
      <c r="I38" s="36" t="s">
        <v>3</v>
      </c>
      <c r="J38" s="38">
        <v>50</v>
      </c>
    </row>
    <row r="39" spans="7:10" ht="20.25" customHeight="1" x14ac:dyDescent="0.2">
      <c r="G39" s="37">
        <f ca="1">NOW()-75</f>
        <v>42416.916947337966</v>
      </c>
      <c r="H39" s="36" t="s">
        <v>99</v>
      </c>
      <c r="I39" s="36" t="s">
        <v>0</v>
      </c>
      <c r="J39" s="38">
        <v>1000</v>
      </c>
    </row>
    <row r="40" spans="7:10" ht="20.25" customHeight="1" x14ac:dyDescent="0.2">
      <c r="G40" s="37">
        <f ca="1">NOW()-78</f>
        <v>42413.916947337966</v>
      </c>
      <c r="H40" s="36" t="s">
        <v>100</v>
      </c>
      <c r="I40" s="36" t="s">
        <v>18</v>
      </c>
      <c r="J40" s="38">
        <v>75</v>
      </c>
    </row>
  </sheetData>
  <dataValidations count="2">
    <dataValidation type="list" allowBlank="1" showInputMessage="1" sqref="I9:I40">
      <formula1>LookUpList</formula1>
    </dataValidation>
    <dataValidation type="list" allowBlank="1" showInputMessage="1" sqref="H9:H40">
      <formula1>Category</formula1>
    </dataValidation>
  </dataValidations>
  <pageMargins left="0.25" right="0.25" top="0.75" bottom="0.75" header="0.3" footer="0.3"/>
  <pageSetup fitToHeight="0" orientation="portrait" r:id="rId1"/>
  <headerFooter differentFirst="1">
    <oddFooter>Page &amp;P of &amp;N</oddFooter>
  </headerFooter>
  <tableParts count="2">
    <tablePart r:id="rId2"/>
    <tablePart r:id="rId3"/>
  </tableParts>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2">
    <tabColor theme="4"/>
    <pageSetUpPr autoPageBreaks="0" fitToPage="1"/>
  </sheetPr>
  <dimension ref="B1:H41"/>
  <sheetViews>
    <sheetView showGridLines="0" topLeftCell="A28" zoomScaleNormal="100" workbookViewId="0"/>
  </sheetViews>
  <sheetFormatPr defaultColWidth="10.5" defaultRowHeight="20.25" customHeight="1" x14ac:dyDescent="0.2"/>
  <cols>
    <col min="1" max="2" width="1.875" customWidth="1"/>
    <col min="3" max="3" width="18.5" customWidth="1"/>
    <col min="4" max="4" width="16.375" customWidth="1"/>
    <col min="5" max="5" width="9.25" customWidth="1"/>
    <col min="6" max="6" width="40.75" customWidth="1"/>
    <col min="7" max="7" width="40.5" customWidth="1"/>
    <col min="8" max="8" width="5" customWidth="1"/>
    <col min="9" max="9" width="1.875" customWidth="1"/>
  </cols>
  <sheetData>
    <row r="1" spans="2:8" s="3" customFormat="1" ht="10.5" customHeight="1" x14ac:dyDescent="0.2"/>
    <row r="2" spans="2:8" s="3" customFormat="1" ht="40.5" customHeight="1" x14ac:dyDescent="0.3">
      <c r="B2" s="27"/>
      <c r="C2" s="57" t="s">
        <v>85</v>
      </c>
      <c r="D2" s="19"/>
      <c r="E2" s="19"/>
      <c r="F2" s="19"/>
      <c r="G2" s="27"/>
      <c r="H2" s="21" t="s">
        <v>116</v>
      </c>
    </row>
    <row r="3" spans="2:8" s="3" customFormat="1" ht="3" customHeight="1" x14ac:dyDescent="0.2">
      <c r="C3"/>
      <c r="D3"/>
      <c r="E3"/>
      <c r="F3"/>
      <c r="G3"/>
      <c r="H3"/>
    </row>
    <row r="4" spans="2:8" s="3" customFormat="1" ht="10.5" customHeight="1" x14ac:dyDescent="0.2">
      <c r="B4" s="6"/>
      <c r="C4" s="6"/>
      <c r="D4" s="6"/>
      <c r="E4" s="6"/>
      <c r="F4" s="6"/>
      <c r="G4" s="6"/>
      <c r="H4" s="6"/>
    </row>
    <row r="13" spans="2:8" ht="20.25" customHeight="1" x14ac:dyDescent="0.2">
      <c r="C13" s="25" t="s">
        <v>8</v>
      </c>
      <c r="D13" s="25"/>
      <c r="F13" s="25" t="s">
        <v>112</v>
      </c>
      <c r="G13" s="25"/>
      <c r="H13" s="25"/>
    </row>
    <row r="14" spans="2:8" ht="10.5" customHeight="1" x14ac:dyDescent="0.2"/>
    <row r="15" spans="2:8" ht="20.25" customHeight="1" x14ac:dyDescent="0.2">
      <c r="C15" s="16" t="s">
        <v>88</v>
      </c>
      <c r="D15" s="43" t="s">
        <v>94</v>
      </c>
    </row>
    <row r="16" spans="2:8" ht="20.25" customHeight="1" x14ac:dyDescent="0.2">
      <c r="C16" t="s">
        <v>11</v>
      </c>
      <c r="D16" s="41">
        <v>300</v>
      </c>
    </row>
    <row r="17" spans="3:4" ht="20.25" customHeight="1" x14ac:dyDescent="0.2">
      <c r="C17" t="s">
        <v>12</v>
      </c>
      <c r="D17" s="41">
        <v>350</v>
      </c>
    </row>
    <row r="18" spans="3:4" ht="20.25" customHeight="1" x14ac:dyDescent="0.2">
      <c r="C18" t="s">
        <v>13</v>
      </c>
      <c r="D18" s="41">
        <v>50</v>
      </c>
    </row>
    <row r="19" spans="3:4" ht="20.25" customHeight="1" x14ac:dyDescent="0.2">
      <c r="C19" t="s">
        <v>4</v>
      </c>
      <c r="D19" s="41">
        <v>100</v>
      </c>
    </row>
    <row r="20" spans="3:4" ht="20.25" customHeight="1" x14ac:dyDescent="0.2">
      <c r="C20" t="s">
        <v>33</v>
      </c>
      <c r="D20" s="41">
        <v>100</v>
      </c>
    </row>
    <row r="21" spans="3:4" ht="20.25" customHeight="1" x14ac:dyDescent="0.2">
      <c r="C21" t="s">
        <v>66</v>
      </c>
      <c r="D21" s="41">
        <v>75</v>
      </c>
    </row>
    <row r="22" spans="3:4" ht="20.25" customHeight="1" x14ac:dyDescent="0.2">
      <c r="C22" t="s">
        <v>1</v>
      </c>
      <c r="D22" s="41">
        <v>100</v>
      </c>
    </row>
    <row r="23" spans="3:4" ht="20.25" customHeight="1" x14ac:dyDescent="0.2">
      <c r="C23" t="s">
        <v>22</v>
      </c>
      <c r="D23" s="41">
        <v>50</v>
      </c>
    </row>
    <row r="24" spans="3:4" ht="20.25" customHeight="1" x14ac:dyDescent="0.2">
      <c r="C24" t="s">
        <v>35</v>
      </c>
      <c r="D24" s="41">
        <v>75</v>
      </c>
    </row>
    <row r="25" spans="3:4" ht="20.25" customHeight="1" x14ac:dyDescent="0.2">
      <c r="C25" t="s">
        <v>3</v>
      </c>
      <c r="D25" s="41">
        <v>75</v>
      </c>
    </row>
    <row r="26" spans="3:4" ht="20.25" customHeight="1" x14ac:dyDescent="0.2">
      <c r="C26" t="s">
        <v>10</v>
      </c>
      <c r="D26" s="41">
        <v>350</v>
      </c>
    </row>
    <row r="27" spans="3:4" ht="20.25" customHeight="1" x14ac:dyDescent="0.2">
      <c r="C27" t="s">
        <v>55</v>
      </c>
      <c r="D27" s="41">
        <v>50</v>
      </c>
    </row>
    <row r="28" spans="3:4" ht="20.25" customHeight="1" x14ac:dyDescent="0.2">
      <c r="C28" t="s">
        <v>60</v>
      </c>
      <c r="D28" s="41">
        <v>100</v>
      </c>
    </row>
    <row r="29" spans="3:4" ht="20.25" customHeight="1" x14ac:dyDescent="0.2">
      <c r="C29" t="s">
        <v>5</v>
      </c>
      <c r="D29" s="41">
        <v>130</v>
      </c>
    </row>
    <row r="30" spans="3:4" ht="20.25" customHeight="1" x14ac:dyDescent="0.2">
      <c r="C30" t="s">
        <v>6</v>
      </c>
      <c r="D30" s="41">
        <v>50</v>
      </c>
    </row>
    <row r="31" spans="3:4" ht="20.25" customHeight="1" x14ac:dyDescent="0.2">
      <c r="C31" t="s">
        <v>26</v>
      </c>
      <c r="D31" s="41">
        <v>250</v>
      </c>
    </row>
    <row r="32" spans="3:4" ht="20.25" customHeight="1" x14ac:dyDescent="0.2">
      <c r="C32" t="s">
        <v>54</v>
      </c>
      <c r="D32" s="41">
        <v>150</v>
      </c>
    </row>
    <row r="33" spans="3:4" ht="20.25" customHeight="1" x14ac:dyDescent="0.2">
      <c r="C33" t="s">
        <v>96</v>
      </c>
      <c r="D33" s="41">
        <v>175</v>
      </c>
    </row>
    <row r="34" spans="3:4" ht="20.25" customHeight="1" x14ac:dyDescent="0.2">
      <c r="C34" t="s">
        <v>0</v>
      </c>
      <c r="D34" s="41">
        <v>7000</v>
      </c>
    </row>
    <row r="35" spans="3:4" ht="20.25" customHeight="1" x14ac:dyDescent="0.2">
      <c r="C35" t="s">
        <v>18</v>
      </c>
      <c r="D35" s="41">
        <v>112</v>
      </c>
    </row>
    <row r="36" spans="3:4" ht="20.25" customHeight="1" x14ac:dyDescent="0.2">
      <c r="C36" t="s">
        <v>16</v>
      </c>
      <c r="D36" s="41">
        <v>50</v>
      </c>
    </row>
    <row r="37" spans="3:4" ht="20.25" customHeight="1" x14ac:dyDescent="0.2">
      <c r="C37" t="s">
        <v>20</v>
      </c>
      <c r="D37" s="41">
        <v>250</v>
      </c>
    </row>
    <row r="38" spans="3:4" ht="20.25" customHeight="1" x14ac:dyDescent="0.2">
      <c r="C38" t="s">
        <v>7</v>
      </c>
      <c r="D38" s="41">
        <v>50</v>
      </c>
    </row>
    <row r="39" spans="3:4" ht="20.25" customHeight="1" x14ac:dyDescent="0.2">
      <c r="C39" t="s">
        <v>95</v>
      </c>
      <c r="D39" s="41">
        <v>50</v>
      </c>
    </row>
    <row r="40" spans="3:4" ht="20.25" customHeight="1" x14ac:dyDescent="0.2">
      <c r="C40" t="s">
        <v>38</v>
      </c>
      <c r="D40" s="41">
        <v>200</v>
      </c>
    </row>
    <row r="41" spans="3:4" ht="20.25" customHeight="1" x14ac:dyDescent="0.2">
      <c r="C41" t="s">
        <v>92</v>
      </c>
      <c r="D41" s="41">
        <v>10242</v>
      </c>
    </row>
  </sheetData>
  <printOptions horizontalCentered="1"/>
  <pageMargins left="0.25" right="0.25" top="0.75" bottom="0.75" header="0.3" footer="0.3"/>
  <pageSetup scale="66" fitToHeight="0" orientation="portrait" r:id="rId2"/>
  <drawing r:id="rId3"/>
  <extLst>
    <ext xmlns:x14="http://schemas.microsoft.com/office/spreadsheetml/2009/9/main" uri="{A8765BA9-456A-4dab-B4F3-ACF838C121DE}">
      <x14:slicerList>
        <x14:slicer r:id="rId4"/>
      </x14:slicerList>
    </ext>
    <ext xmlns:x15="http://schemas.microsoft.com/office/spreadsheetml/2010/11/main" uri="{7E03D99C-DC04-49d9-9315-930204A7B6E9}">
      <x15:timelineRefs>
        <x15:timelineRef r:id="rId5"/>
      </x15:timelineRefs>
    </ext>
  </extLst>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3">
    <tabColor theme="6"/>
    <pageSetUpPr autoPageBreaks="0" fitToPage="1"/>
  </sheetPr>
  <dimension ref="B1:N20"/>
  <sheetViews>
    <sheetView showGridLines="0" zoomScaleNormal="100" workbookViewId="0"/>
  </sheetViews>
  <sheetFormatPr defaultColWidth="13.75" defaultRowHeight="20.25" customHeight="1" x14ac:dyDescent="0.2"/>
  <cols>
    <col min="1" max="2" width="1.875" style="3" customWidth="1"/>
    <col min="3" max="3" width="22.5" style="3" customWidth="1"/>
    <col min="4" max="4" width="18.75" style="3" customWidth="1"/>
    <col min="5" max="5" width="13.75" style="3"/>
    <col min="6" max="6" width="21" style="3" customWidth="1"/>
    <col min="7" max="7" width="17.5" style="3" customWidth="1"/>
    <col min="8" max="8" width="23.625" style="3" customWidth="1"/>
    <col min="9" max="9" width="13.75" style="3"/>
    <col min="10" max="10" width="19.25" style="3" customWidth="1"/>
    <col min="11" max="11" width="19" style="3" customWidth="1"/>
    <col min="12" max="12" width="13.75" style="3"/>
    <col min="13" max="13" width="15.5" style="3" customWidth="1"/>
    <col min="14" max="14" width="22.5" style="3" customWidth="1"/>
    <col min="15" max="16384" width="13.75" style="3"/>
  </cols>
  <sheetData>
    <row r="1" spans="2:14" ht="10.5" customHeight="1" x14ac:dyDescent="0.2"/>
    <row r="2" spans="2:14" ht="40.5" customHeight="1" x14ac:dyDescent="0.2">
      <c r="B2" s="27"/>
      <c r="C2" s="57" t="s">
        <v>85</v>
      </c>
      <c r="D2" s="22"/>
      <c r="E2" s="22"/>
      <c r="F2" s="21"/>
      <c r="G2" s="21"/>
      <c r="H2" s="21"/>
      <c r="I2" s="21"/>
      <c r="J2" s="21"/>
      <c r="K2" s="21"/>
      <c r="L2" s="21"/>
      <c r="M2" s="21"/>
      <c r="N2" s="21" t="s">
        <v>93</v>
      </c>
    </row>
    <row r="3" spans="2:14" ht="3" customHeight="1" x14ac:dyDescent="0.2">
      <c r="C3"/>
      <c r="D3"/>
      <c r="E3"/>
      <c r="F3"/>
      <c r="G3"/>
      <c r="H3"/>
      <c r="I3"/>
      <c r="J3"/>
      <c r="K3"/>
      <c r="L3"/>
      <c r="M3"/>
      <c r="N3"/>
    </row>
    <row r="4" spans="2:14" ht="10.5" customHeight="1" x14ac:dyDescent="0.2">
      <c r="B4" s="6"/>
      <c r="C4" s="6"/>
      <c r="D4" s="6"/>
      <c r="E4" s="6"/>
      <c r="F4" s="6"/>
      <c r="G4" s="6"/>
      <c r="H4" s="6"/>
      <c r="I4" s="6"/>
      <c r="J4" s="6"/>
      <c r="K4" s="6"/>
      <c r="L4" s="6"/>
      <c r="M4" s="6"/>
      <c r="N4" s="6"/>
    </row>
    <row r="5" spans="2:14" ht="20.25" customHeight="1" x14ac:dyDescent="0.2">
      <c r="C5" s="17" t="s">
        <v>108</v>
      </c>
      <c r="D5" s="24"/>
      <c r="E5" s="11"/>
      <c r="F5" s="11"/>
      <c r="G5" s="11"/>
      <c r="H5" s="11"/>
      <c r="I5" s="12"/>
      <c r="J5" s="12"/>
      <c r="K5" s="12"/>
      <c r="L5" s="12"/>
      <c r="M5" s="12"/>
      <c r="N5" s="23"/>
    </row>
    <row r="6" spans="2:14" customFormat="1" ht="10.5" customHeight="1" x14ac:dyDescent="0.2"/>
    <row r="7" spans="2:14" ht="20.25" customHeight="1" x14ac:dyDescent="0.2">
      <c r="B7" s="26"/>
      <c r="C7" s="53" t="s">
        <v>99</v>
      </c>
      <c r="D7" s="53" t="s">
        <v>100</v>
      </c>
      <c r="E7" s="53" t="s">
        <v>22</v>
      </c>
      <c r="F7" s="53" t="s">
        <v>101</v>
      </c>
      <c r="G7" s="53" t="s">
        <v>102</v>
      </c>
      <c r="H7" s="53" t="s">
        <v>103</v>
      </c>
      <c r="I7" s="53" t="s">
        <v>14</v>
      </c>
      <c r="J7" s="53" t="s">
        <v>16</v>
      </c>
      <c r="K7" s="53" t="s">
        <v>104</v>
      </c>
      <c r="L7" s="53" t="s">
        <v>105</v>
      </c>
      <c r="M7" s="53" t="s">
        <v>106</v>
      </c>
      <c r="N7" s="53" t="s">
        <v>107</v>
      </c>
    </row>
    <row r="8" spans="2:14" ht="20.25" customHeight="1" x14ac:dyDescent="0.2">
      <c r="C8" s="53" t="s">
        <v>0</v>
      </c>
      <c r="D8" s="53" t="s">
        <v>18</v>
      </c>
      <c r="E8" s="53" t="s">
        <v>10</v>
      </c>
      <c r="F8" s="53" t="s">
        <v>28</v>
      </c>
      <c r="G8" s="53" t="s">
        <v>40</v>
      </c>
      <c r="H8" s="53" t="s">
        <v>19</v>
      </c>
      <c r="I8" s="53" t="s">
        <v>61</v>
      </c>
      <c r="J8" s="53" t="s">
        <v>16</v>
      </c>
      <c r="K8" s="53" t="s">
        <v>17</v>
      </c>
      <c r="L8" s="53" t="s">
        <v>22</v>
      </c>
      <c r="M8" s="53" t="s">
        <v>23</v>
      </c>
      <c r="N8" s="53" t="s">
        <v>11</v>
      </c>
    </row>
    <row r="9" spans="2:14" ht="20.25" customHeight="1" x14ac:dyDescent="0.2">
      <c r="C9" s="53" t="s">
        <v>1</v>
      </c>
      <c r="D9" s="53" t="s">
        <v>50</v>
      </c>
      <c r="E9" s="53" t="s">
        <v>66</v>
      </c>
      <c r="F9" s="53" t="s">
        <v>29</v>
      </c>
      <c r="G9" s="53" t="s">
        <v>57</v>
      </c>
      <c r="H9" s="53" t="s">
        <v>20</v>
      </c>
      <c r="I9" s="53" t="s">
        <v>43</v>
      </c>
      <c r="J9" s="53" t="s">
        <v>44</v>
      </c>
      <c r="K9" s="53" t="s">
        <v>59</v>
      </c>
      <c r="L9" s="53" t="s">
        <v>38</v>
      </c>
      <c r="M9" s="53" t="s">
        <v>24</v>
      </c>
      <c r="N9" s="53" t="s">
        <v>12</v>
      </c>
    </row>
    <row r="10" spans="2:14" ht="20.25" customHeight="1" x14ac:dyDescent="0.2">
      <c r="C10" s="53" t="s">
        <v>2</v>
      </c>
      <c r="D10" s="53" t="s">
        <v>51</v>
      </c>
      <c r="E10" s="53"/>
      <c r="F10" s="53" t="s">
        <v>30</v>
      </c>
      <c r="G10" s="53" t="s">
        <v>54</v>
      </c>
      <c r="H10" s="53" t="s">
        <v>41</v>
      </c>
      <c r="I10" s="53"/>
      <c r="J10" s="53"/>
      <c r="K10" s="53" t="s">
        <v>56</v>
      </c>
      <c r="L10" s="53" t="s">
        <v>14</v>
      </c>
      <c r="M10" s="53" t="s">
        <v>25</v>
      </c>
      <c r="N10" s="53" t="s">
        <v>13</v>
      </c>
    </row>
    <row r="11" spans="2:14" ht="20.25" customHeight="1" x14ac:dyDescent="0.2">
      <c r="C11" s="53" t="s">
        <v>3</v>
      </c>
      <c r="D11" s="53" t="s">
        <v>52</v>
      </c>
      <c r="E11" s="53"/>
      <c r="F11" s="53" t="s">
        <v>45</v>
      </c>
      <c r="G11" s="53" t="s">
        <v>58</v>
      </c>
      <c r="H11" s="53" t="s">
        <v>42</v>
      </c>
      <c r="I11" s="53"/>
      <c r="J11" s="53"/>
      <c r="K11" s="53" t="s">
        <v>60</v>
      </c>
      <c r="L11" s="53" t="s">
        <v>55</v>
      </c>
      <c r="M11" s="53" t="s">
        <v>16</v>
      </c>
      <c r="N11" s="53" t="s">
        <v>36</v>
      </c>
    </row>
    <row r="12" spans="2:14" ht="20.25" customHeight="1" x14ac:dyDescent="0.2">
      <c r="C12" s="53" t="s">
        <v>4</v>
      </c>
      <c r="D12" s="53" t="s">
        <v>47</v>
      </c>
      <c r="E12" s="53"/>
      <c r="F12" s="53"/>
      <c r="G12" s="53" t="s">
        <v>53</v>
      </c>
      <c r="H12" s="53" t="s">
        <v>26</v>
      </c>
      <c r="I12" s="53"/>
      <c r="J12" s="53"/>
      <c r="K12" s="53" t="s">
        <v>67</v>
      </c>
      <c r="L12" s="53" t="s">
        <v>16</v>
      </c>
      <c r="M12" s="53" t="s">
        <v>31</v>
      </c>
      <c r="N12" s="53" t="s">
        <v>35</v>
      </c>
    </row>
    <row r="13" spans="2:14" ht="20.25" customHeight="1" x14ac:dyDescent="0.2">
      <c r="C13" s="53" t="s">
        <v>5</v>
      </c>
      <c r="D13" s="53" t="s">
        <v>16</v>
      </c>
      <c r="E13" s="53"/>
      <c r="F13" s="53"/>
      <c r="G13" s="53" t="s">
        <v>16</v>
      </c>
      <c r="H13" s="53" t="s">
        <v>27</v>
      </c>
      <c r="I13" s="53"/>
      <c r="J13" s="53"/>
      <c r="K13" s="53" t="s">
        <v>16</v>
      </c>
      <c r="L13" s="53"/>
      <c r="M13" s="53" t="s">
        <v>46</v>
      </c>
      <c r="N13" s="53" t="s">
        <v>37</v>
      </c>
    </row>
    <row r="14" spans="2:14" ht="20.25" customHeight="1" x14ac:dyDescent="0.2">
      <c r="C14" s="53" t="s">
        <v>6</v>
      </c>
      <c r="D14" s="53"/>
      <c r="E14" s="53"/>
      <c r="F14" s="53"/>
      <c r="G14" s="53" t="s">
        <v>21</v>
      </c>
      <c r="H14" s="53" t="s">
        <v>48</v>
      </c>
      <c r="I14" s="53"/>
      <c r="J14" s="53"/>
      <c r="K14" s="53"/>
      <c r="L14" s="53"/>
      <c r="M14" s="53" t="s">
        <v>32</v>
      </c>
      <c r="N14" s="53" t="s">
        <v>39</v>
      </c>
    </row>
    <row r="15" spans="2:14" ht="20.25" customHeight="1" x14ac:dyDescent="0.2">
      <c r="C15" s="53" t="s">
        <v>7</v>
      </c>
      <c r="D15" s="53"/>
      <c r="E15" s="53"/>
      <c r="F15" s="53"/>
      <c r="G15" s="53"/>
      <c r="H15" s="53" t="s">
        <v>49</v>
      </c>
      <c r="I15" s="53"/>
      <c r="J15" s="53"/>
      <c r="K15" s="53"/>
      <c r="L15" s="53"/>
      <c r="M15" s="53" t="s">
        <v>16</v>
      </c>
      <c r="N15" s="53"/>
    </row>
    <row r="16" spans="2:14" ht="20.25" customHeight="1" x14ac:dyDescent="0.2">
      <c r="C16" s="53" t="s">
        <v>37</v>
      </c>
      <c r="D16" s="53"/>
      <c r="E16" s="53"/>
      <c r="F16" s="53"/>
      <c r="G16" s="53"/>
      <c r="H16" s="53"/>
      <c r="I16" s="53"/>
      <c r="J16" s="53"/>
      <c r="K16" s="53"/>
      <c r="L16" s="53"/>
      <c r="M16" s="53"/>
      <c r="N16" s="53"/>
    </row>
    <row r="17" spans="3:14" ht="20.25" customHeight="1" x14ac:dyDescent="0.2">
      <c r="C17" s="53" t="s">
        <v>38</v>
      </c>
      <c r="D17" s="53"/>
      <c r="E17" s="53"/>
      <c r="F17" s="53"/>
      <c r="G17" s="53"/>
      <c r="H17" s="53"/>
      <c r="I17" s="53"/>
      <c r="J17" s="53"/>
      <c r="K17" s="53"/>
      <c r="L17" s="53"/>
      <c r="M17" s="53"/>
      <c r="N17" s="53"/>
    </row>
    <row r="18" spans="3:14" ht="20.25" customHeight="1" x14ac:dyDescent="0.2">
      <c r="C18" s="53" t="s">
        <v>15</v>
      </c>
      <c r="D18" s="53"/>
      <c r="E18" s="53"/>
      <c r="F18" s="53"/>
      <c r="G18" s="53"/>
      <c r="H18" s="53"/>
      <c r="I18" s="53"/>
      <c r="J18" s="53"/>
      <c r="K18" s="53"/>
      <c r="L18" s="53"/>
      <c r="M18" s="53"/>
      <c r="N18" s="53"/>
    </row>
    <row r="19" spans="3:14" ht="20.25" customHeight="1" x14ac:dyDescent="0.2">
      <c r="C19" s="53" t="s">
        <v>33</v>
      </c>
      <c r="D19" s="53"/>
      <c r="E19" s="53"/>
      <c r="F19" s="53"/>
      <c r="G19" s="53"/>
      <c r="H19" s="53"/>
      <c r="I19" s="53"/>
      <c r="J19" s="53"/>
      <c r="K19" s="53"/>
      <c r="L19" s="53"/>
      <c r="M19" s="53"/>
      <c r="N19" s="53"/>
    </row>
    <row r="20" spans="3:14" ht="20.25" customHeight="1" x14ac:dyDescent="0.2">
      <c r="C20" s="53" t="s">
        <v>34</v>
      </c>
      <c r="D20" s="53"/>
      <c r="E20" s="53"/>
      <c r="F20" s="53"/>
      <c r="G20" s="53"/>
      <c r="H20" s="53"/>
      <c r="I20" s="53"/>
      <c r="J20" s="53"/>
      <c r="K20" s="53"/>
      <c r="L20" s="53"/>
      <c r="M20" s="53"/>
      <c r="N20" s="53"/>
    </row>
  </sheetData>
  <pageMargins left="0.25" right="0.25" top="0.75" bottom="0.75" header="0.3" footer="0.3"/>
  <pageSetup fitToHeight="0" orientation="landscape" r:id="rId1"/>
  <headerFooter differentFirst="1">
    <oddFooter>Page &amp;P of &amp;N</oddFooter>
  </headerFooter>
  <tableParts count="1">
    <tablePart r:id="rId2"/>
  </tableParts>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5">
    <tabColor theme="5"/>
  </sheetPr>
  <dimension ref="B1:N16"/>
  <sheetViews>
    <sheetView showGridLines="0" workbookViewId="0">
      <selection activeCell="D14" sqref="D14"/>
    </sheetView>
  </sheetViews>
  <sheetFormatPr defaultRowHeight="20.25" customHeight="1" x14ac:dyDescent="0.2"/>
  <cols>
    <col min="1" max="2" width="1.875" customWidth="1"/>
    <col min="3" max="3" width="18.875" customWidth="1"/>
    <col min="4" max="4" width="14.5" customWidth="1"/>
  </cols>
  <sheetData>
    <row r="1" spans="2:14" s="3" customFormat="1" ht="10.5" customHeight="1" x14ac:dyDescent="0.2"/>
    <row r="2" spans="2:14" s="3" customFormat="1" ht="40.5" customHeight="1" x14ac:dyDescent="0.2">
      <c r="B2" s="27"/>
      <c r="C2" s="57" t="s">
        <v>85</v>
      </c>
      <c r="D2" s="22"/>
      <c r="E2" s="22"/>
      <c r="F2" s="21"/>
      <c r="G2" s="21"/>
      <c r="H2" s="21"/>
      <c r="I2" s="21"/>
      <c r="J2" s="21"/>
      <c r="K2" s="21"/>
      <c r="L2" s="21"/>
      <c r="M2" s="21"/>
      <c r="N2" s="21" t="s">
        <v>113</v>
      </c>
    </row>
    <row r="3" spans="2:14" s="3" customFormat="1" ht="3" customHeight="1" x14ac:dyDescent="0.2">
      <c r="C3"/>
      <c r="D3"/>
      <c r="E3"/>
      <c r="F3"/>
      <c r="G3"/>
      <c r="H3"/>
      <c r="I3"/>
      <c r="J3"/>
      <c r="K3"/>
      <c r="L3"/>
      <c r="M3"/>
      <c r="N3"/>
    </row>
    <row r="4" spans="2:14" s="3" customFormat="1" ht="10.5" customHeight="1" x14ac:dyDescent="0.2">
      <c r="B4" s="6"/>
      <c r="C4" s="6"/>
      <c r="D4" s="6"/>
      <c r="E4" s="6"/>
      <c r="F4" s="6"/>
      <c r="G4" s="6"/>
      <c r="H4" s="6"/>
      <c r="I4" s="6"/>
      <c r="J4" s="6"/>
      <c r="K4" s="6"/>
      <c r="L4" s="6"/>
      <c r="M4" s="6"/>
      <c r="N4" s="6"/>
    </row>
    <row r="5" spans="2:14" s="3" customFormat="1" ht="20.25" customHeight="1" x14ac:dyDescent="0.15">
      <c r="B5" s="54" t="s">
        <v>114</v>
      </c>
      <c r="C5" s="24"/>
      <c r="D5" s="24"/>
      <c r="E5" s="11"/>
      <c r="F5" s="11"/>
      <c r="G5" s="11"/>
      <c r="H5" s="11"/>
      <c r="I5" s="12"/>
      <c r="J5" s="12"/>
      <c r="K5" s="12"/>
      <c r="L5" s="12"/>
      <c r="M5" s="12"/>
      <c r="N5" s="23"/>
    </row>
    <row r="7" spans="2:14" ht="20.25" customHeight="1" x14ac:dyDescent="0.2">
      <c r="C7" s="16" t="s">
        <v>109</v>
      </c>
      <c r="D7" t="s">
        <v>111</v>
      </c>
    </row>
    <row r="8" spans="2:14" ht="20.25" customHeight="1" x14ac:dyDescent="0.2">
      <c r="C8" s="42" t="s">
        <v>102</v>
      </c>
      <c r="D8" s="55">
        <v>150</v>
      </c>
    </row>
    <row r="9" spans="2:14" ht="20.25" customHeight="1" x14ac:dyDescent="0.2">
      <c r="C9" s="42" t="s">
        <v>100</v>
      </c>
      <c r="D9" s="55">
        <v>112</v>
      </c>
    </row>
    <row r="10" spans="2:14" ht="20.25" customHeight="1" x14ac:dyDescent="0.2">
      <c r="C10" s="42" t="s">
        <v>22</v>
      </c>
      <c r="D10" s="55">
        <v>425</v>
      </c>
    </row>
    <row r="11" spans="2:14" ht="20.25" customHeight="1" x14ac:dyDescent="0.2">
      <c r="C11" s="42" t="s">
        <v>99</v>
      </c>
      <c r="D11" s="55">
        <v>7880</v>
      </c>
    </row>
    <row r="12" spans="2:14" ht="20.25" customHeight="1" x14ac:dyDescent="0.2">
      <c r="C12" s="42" t="s">
        <v>103</v>
      </c>
      <c r="D12" s="55">
        <v>500</v>
      </c>
    </row>
    <row r="13" spans="2:14" ht="20.25" customHeight="1" x14ac:dyDescent="0.2">
      <c r="C13" s="42" t="s">
        <v>104</v>
      </c>
      <c r="D13" s="55">
        <v>100</v>
      </c>
    </row>
    <row r="14" spans="2:14" ht="20.25" customHeight="1" x14ac:dyDescent="0.2">
      <c r="C14" s="42" t="s">
        <v>105</v>
      </c>
      <c r="D14" s="55">
        <v>150</v>
      </c>
    </row>
    <row r="15" spans="2:14" ht="20.25" customHeight="1" x14ac:dyDescent="0.2">
      <c r="C15" s="42" t="s">
        <v>107</v>
      </c>
      <c r="D15" s="55">
        <v>925</v>
      </c>
    </row>
    <row r="16" spans="2:14" ht="20.25" customHeight="1" x14ac:dyDescent="0.2">
      <c r="C16" s="42" t="s">
        <v>110</v>
      </c>
      <c r="D16" s="55">
        <v>10242</v>
      </c>
    </row>
  </sheetData>
  <pageMargins left="0.7" right="0.7" top="0.75" bottom="0.75" header="0.3" footer="0.3"/>
  <pageSetup orientation="portrait" r:id="rId2"/>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item1.xml><?xml version="1.0" encoding="utf-8"?>
<?mso-contentType ?>
<FormTemplates xmlns="http://schemas.microsoft.com/sharepoint/v3/contenttype/forms">
  <Display>DocumentLibraryForm</Display>
  <Edit>AssetEditForm</Edit>
  <New>DocumentLibraryForm</New>
</FormTemplates>
</file>

<file path=customXml/itemProps1.xml><?xml version="1.0" encoding="utf-8"?>
<ds:datastoreItem xmlns:ds="http://schemas.openxmlformats.org/officeDocument/2006/customXml" ds:itemID="{0E1EE141-E426-4EB1-9343-090EB14FB53C}">
  <ds:schemaRefs>
    <ds:schemaRef ds:uri="http://schemas.microsoft.com/sharepoint/v3/contenttype/forms"/>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5</vt:i4>
      </vt:variant>
      <vt:variant>
        <vt:lpstr>Named Ranges</vt:lpstr>
      </vt:variant>
      <vt:variant>
        <vt:i4>6</vt:i4>
      </vt:variant>
    </vt:vector>
  </HeadingPairs>
  <TitlesOfParts>
    <vt:vector size="11" baseType="lpstr">
      <vt:lpstr>Dashboard</vt:lpstr>
      <vt:lpstr>Expenditures &amp; Income</vt:lpstr>
      <vt:lpstr>Budget Report</vt:lpstr>
      <vt:lpstr>Data Lists</vt:lpstr>
      <vt:lpstr>Category PivotTable</vt:lpstr>
      <vt:lpstr>Category</vt:lpstr>
      <vt:lpstr>MonthChoices</vt:lpstr>
      <vt:lpstr>MonthNumber</vt:lpstr>
      <vt:lpstr>'Data Lists'!Print_Titles</vt:lpstr>
      <vt:lpstr>'Expenditures &amp; Income'!Print_Titles</vt:lpstr>
      <vt:lpstr>YearNumber</vt:lpstr>
    </vt:vector>
  </TitlesOfParts>
  <LinksUpToDate>false</LinksUpToDate>
  <SharedDoc>false</SharedDoc>
  <HyperlinksChanged>false</HyperlinksChanged>
  <AppVersion>15.0300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erms:created xsi:type="dcterms:W3CDTF">2015-04-01T12:45:39Z</dcterms:created>
  <dcterms:modified xsi:type="dcterms:W3CDTF">2016-05-02T01:00:24Z</dcterms:modified>
  <cp:version/>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pyright">
    <vt:lpwstr>© DocTemplates.NEt</vt:lpwstr>
  </property>
</Properties>
</file>